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2" sheetId="4" r:id="rId4"/>
    <sheet name="SO 201" sheetId="5" r:id="rId5"/>
    <sheet name="SO 401" sheetId="6" r:id="rId6"/>
    <sheet name="SO 402" sheetId="7" r:id="rId7"/>
  </sheets>
  <definedNames/>
  <calcPr/>
  <webPublishing/>
</workbook>
</file>

<file path=xl/sharedStrings.xml><?xml version="1.0" encoding="utf-8"?>
<sst xmlns="http://schemas.openxmlformats.org/spreadsheetml/2006/main" count="2314" uniqueCount="652">
  <si>
    <t>ASPE10</t>
  </si>
  <si>
    <t>S</t>
  </si>
  <si>
    <t>Soupis prací objektu</t>
  </si>
  <si>
    <t xml:space="preserve">Stavba: </t>
  </si>
  <si>
    <t>III/41319</t>
  </si>
  <si>
    <t>Konice, opěrná zeď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</si>
  <si>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</si>
  <si>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</si>
  <si>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</si>
  <si>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</si>
  <si>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</si>
  <si>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</si>
  <si>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</si>
  <si>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</si>
  <si>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</si>
  <si>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</si>
  <si>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</si>
  <si>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</si>
  <si>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</si>
  <si>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</si>
  <si>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</si>
  <si>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</si>
  <si>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</si>
  <si>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</si>
  <si>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</si>
  <si>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</si>
  <si>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</si>
  <si>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</si>
  <si>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</si>
  <si>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</si>
  <si>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</si>
  <si>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</si>
  <si>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</si>
  <si>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</si>
  <si>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</si>
  <si>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</si>
  <si>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</si>
  <si>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</si>
  <si>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</si>
  <si>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</si>
  <si>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</si>
  <si>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</si>
  <si>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</si>
  <si>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</si>
  <si>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1x odvrt, rozdělení vrtu na vrstvy a stanovení PAU dle vyhlášky č. 130/2019 Sb. 
(předpoklad 2 vrstvy materiálu), podklad pro uložení na skládku</t>
  </si>
  <si>
    <t>VV</t>
  </si>
  <si>
    <t>TS</t>
  </si>
  <si>
    <t>zahrnuje veškeré náklady spojené s objednatelem požadovanými zkouškami</t>
  </si>
  <si>
    <t>02943</t>
  </si>
  <si>
    <t>OSTATNÍ POŽADAVKY - VYPRACOVÁNÍ RDS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</si>
  <si>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</si>
  <si>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</si>
  <si>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</si>
  <si>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</si>
  <si>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</si>
  <si>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</si>
  <si>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</si>
  <si>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</si>
  <si>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</si>
  <si>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</si>
  <si>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</si>
  <si>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</si>
  <si>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</si>
  <si>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</si>
  <si>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 
Zahrnuje podrobnou evidenci a fotodokumentaci poruch blízkých nemovitostí, před stavbou, v průběhu stavby i po stavbě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</si>
  <si>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</si>
  <si>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</si>
  <si>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</si>
  <si>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</si>
  <si>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</si>
  <si>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</si>
  <si>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</si>
  <si>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</si>
  <si>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</si>
  <si>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</si>
  <si>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</si>
  <si>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</si>
  <si>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</si>
  <si>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</si>
  <si>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</si>
  <si>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</si>
  <si>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</si>
  <si>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</si>
  <si>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</si>
  <si>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</si>
  <si>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</si>
  <si>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</si>
  <si>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</si>
  <si>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</si>
  <si>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</si>
  <si>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</si>
  <si>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</si>
  <si>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</si>
  <si>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</t>
  </si>
  <si>
    <t>Úprava komunikace III/41319</t>
  </si>
  <si>
    <t>014102</t>
  </si>
  <si>
    <t>POPLATKY ZA SKLÁDKU</t>
  </si>
  <si>
    <t>T</t>
  </si>
  <si>
    <t>zemina, kamení</t>
  </si>
  <si>
    <t>Dle pol. 113325 
107,938*1,90=205,082 [A] 
Dle pol. 123835.1 
32,709*2,00=65,418 [B] 
Dle pol. 123835.2 
118,80*2,00=237,600 [C] 
Dle pol. 132835 
16,70*2,00=33,400 [D] 
Celkem: A+B+C+D=541,500 [E]</t>
  </si>
  <si>
    <t>zahrnuje veškeré poplatky provozovateli skládky související s uložením odpadu na skládce.</t>
  </si>
  <si>
    <t>poplatky za uložení vozovkových vrstev s obsahem dehtu, čerpáno dle výsledků zkoušky PAU dle vyhlášky č. 130/2019 Sb. a se souhlasem investora</t>
  </si>
  <si>
    <t>Dle pol. 113338 
21,588*1,90=41,017 [A] 
Dle pol. 113728 
29,438 m3 *2,40 t/m3=70,651 [B] 
Celkem: A+B=111,668 [C]</t>
  </si>
  <si>
    <t>Zemní práce</t>
  </si>
  <si>
    <t>113325</t>
  </si>
  <si>
    <t>ODSTRAN PODKL ZPEVNĚNÝCH PLOCH Z KAMENIVA NESTMEL, ODVOZ DO 8KM</t>
  </si>
  <si>
    <t>M3</t>
  </si>
  <si>
    <t>Odstranění podkladu vozovky</t>
  </si>
  <si>
    <t>5,5*0,25*78,5=107,938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</si>
  <si>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</si>
  <si>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</si>
  <si>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</si>
  <si>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5,5*0,05*78,5=21,588 [A]</t>
  </si>
  <si>
    <t>11333B</t>
  </si>
  <si>
    <t>ODSTRANĚNÍ PODKLADU ZPEVNĚNÝCH PLOCH S ASFALT POJIVEM - DOPRAVA</t>
  </si>
  <si>
    <t>tkm</t>
  </si>
  <si>
    <t>dalších 41 km na skládku k pol. č. 113338</t>
  </si>
  <si>
    <t>21,588 m3 *1,90 t/m3 =41,017 [A] 
A * 41 km=1 681,697 [B]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</si>
  <si>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</si>
  <si>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</si>
  <si>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</si>
  <si>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včetně odvozu a likvidace v režii zhotovitele</t>
  </si>
  <si>
    <t>(0,15*5,0*78,5)*0,50=29,438 [A] 
A-10,125=19,313 [B]</t>
  </si>
  <si>
    <t>Položka zahrnuje veškerou manipulaci s vybouranou sutí a s vybouranými hmotami vč. uložení na skládku.</t>
  </si>
  <si>
    <t>7</t>
  </si>
  <si>
    <t>113721</t>
  </si>
  <si>
    <t>FRÉZOVÁNÍ ZPEVNĚNÝCH PLOCH ASFALTOVÝCH, ODVOZ DO 1KM</t>
  </si>
  <si>
    <t>vyfrézovaný materiál bude využit ke zpevnění krajnic, pol. č. 56960  
včetně uložení na meziskládku</t>
  </si>
  <si>
    <t>10,125=10,125 [A]</t>
  </si>
  <si>
    <t>113728</t>
  </si>
  <si>
    <t>FRÉZOVÁNÍ ZPEVNĚNÝCH PLOCH ASFALTOVÝCH, ODVOZ DO 20KM</t>
  </si>
  <si>
    <t>živičný materiál s obsahem dehtu</t>
  </si>
  <si>
    <t>(0,15*5,0*78,5)*0,50=29,438 [A]</t>
  </si>
  <si>
    <t>11372B</t>
  </si>
  <si>
    <t>FRÉZOVÁNÍ ZPEVNĚNÝCH PLOCH ASFALTOVÝCH - DOPRAVA</t>
  </si>
  <si>
    <t>dalších 41 km na skládku k pol. č. 113728</t>
  </si>
  <si>
    <t>29,438 m3 *2,4 t/m3 =70,651 [A] 
A * 41 km=2 896,691 [B]</t>
  </si>
  <si>
    <t>121101</t>
  </si>
  <si>
    <t>SEJMUTÍ ORNICE NEBO LESNÍ PŮDY S ODVOZEM DO 1KM</t>
  </si>
  <si>
    <t>Sejmutí humózní vrstvy zeminy z ploch dotčených stavbou. Včetně uložení na meziskládce pro zpětné ohumusování.</t>
  </si>
  <si>
    <t>0,2*20,0=4,000 [A]</t>
  </si>
  <si>
    <t>položka zahrnuje sejmutí ornice bez ohledu na tloušťku vrstvy a její vodorovnou dopravu  
nezahrnuje uložení na trvalou skládku</t>
  </si>
  <si>
    <t>11</t>
  </si>
  <si>
    <t>123831</t>
  </si>
  <si>
    <t>ODKOP PRO SPOD STAVBU SILNIC A ŽELEZNIC TŘ. II, ODVOZ DO 1KM</t>
  </si>
  <si>
    <t>Výkopy pro založení gabionu (délka x průměrná plocha). Včetně uložení na meziskládce vytříděného materiálu pro zpětné ohumusování podél komunikace.</t>
  </si>
  <si>
    <t>0,15*0,75*78,50=8,831 [A] 
1,86=1,860 [B] 
Celkem: A+B=10,691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</si>
  <si>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</si>
  <si>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</si>
  <si>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123835</t>
  </si>
  <si>
    <t>ODKOP PRO SPOD STAVBU SILNIC A ŽELEZNIC TŘ. II, ODVOZ DO 8KM</t>
  </si>
  <si>
    <t>Výkopy pro založení gabionu (délka x průměrná plocha).</t>
  </si>
  <si>
    <t>2,0*2,34+6,0*2,32+6,0*3,02+2,0*3,34=43,400 [A] 
A-10,691=32,709 [B]</t>
  </si>
  <si>
    <t>13</t>
  </si>
  <si>
    <t>Odkop pro výměnu nevhodné vrstvy podloží v případě nedosažení Edef. ČERPÁNO POUZE SE SOUHLASEM INVESTORA</t>
  </si>
  <si>
    <t>4,0*0,3*50,0+6,0*0,3*16,0+8,0*0,3*12,5=118,800 [A]</t>
  </si>
  <si>
    <t>132835</t>
  </si>
  <si>
    <t>HLOUBENÍ RÝH ŠÍŘ DO 2M PAŽ I NEPAŽ TŘ. II, ODVOZ DO 8KM</t>
  </si>
  <si>
    <t>Výkop rýhy pro odvodnění zemní pláně a svedení do rubové drenáže SO201.</t>
  </si>
  <si>
    <t>0,8*0,5*33,0=13,200 [A] 
1,0*0,5*7,0=3,500 [B] 
Celkem: A+B=16,700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</si>
  <si>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</si>
  <si>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</si>
  <si>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</si>
  <si>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 123835.1 
32,709=32,709 [A] 
dle pol 123835.2 
118,80=118,800 [B] 
132835 
16,70=16,700 [C] 
Celkem:A+B+C=168,209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</si>
  <si>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</si>
  <si>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</si>
  <si>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</si>
  <si>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na líci gabionu z původní zeminy (délka úseku/průměrná plocha). Hutněno po vrstvách max 300 mm. Míra zhutnění dle ČSN 73 6244.  
Dle pol. 123831. Včetně naložení a dovozu z meziskládky.</t>
  </si>
  <si>
    <t>2,0*0,14+6,0*0,1+6,0*0,1+2,0*0,19=1,860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</si>
  <si>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</si>
  <si>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</si>
  <si>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</si>
  <si>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</si>
  <si>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Zásyp na rubu gabionu ŠD 0/32. Hutněno po vrstvách max 300 mm. Míra zhutnění dle ČSN 73 6244.  
(délka x průměrná plocha)</t>
  </si>
  <si>
    <t>6,0*1,1=6,600 [A] 
8,0*1,08=8,640 [B] 
2,0*1,58=3,160 [C] 
Celkem: A+B+C=18,400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</si>
  <si>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</si>
  <si>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potrubí odvodnění zemní pláně štěrkodrtí frakce 8/16. Dle pol. 132836.</t>
  </si>
  <si>
    <t>16,70=16,700 [A]</t>
  </si>
  <si>
    <t>19</t>
  </si>
  <si>
    <t>18110</t>
  </si>
  <si>
    <t>ÚPRAVA PLÁNĚ SE ZHUTNĚNÍM V HORNINĚ TŘ. I</t>
  </si>
  <si>
    <t>M2</t>
  </si>
  <si>
    <t>Zhutnění zemní pláně pod vozovkou.</t>
  </si>
  <si>
    <t>7,0*78,5=549,500 [A]</t>
  </si>
  <si>
    <t>položka zahrnuje úpravu pláně včetně vyrovnání výškových rozdílů. Míru zhutnění určuje projekt.</t>
  </si>
  <si>
    <t>20</t>
  </si>
  <si>
    <t>18120</t>
  </si>
  <si>
    <t>ÚPRAVA PLÁNĚ SE ZHUTNĚNÍM V HORNINĚ TŘ. II</t>
  </si>
  <si>
    <t>Přehutnění základové spáry.</t>
  </si>
  <si>
    <t>1,5*16,0=24,000 [A]</t>
  </si>
  <si>
    <t>21</t>
  </si>
  <si>
    <t>18220</t>
  </si>
  <si>
    <t>ROZPROSTŘENÍ ORNICE VE SVAHU</t>
  </si>
  <si>
    <t>Zpětné ohumusování v líci zdi dle pol. 121101. Včetně naložení a dovozu z meziskládky.</t>
  </si>
  <si>
    <t>položka zahrnuje:  
nutné přemístění ornice z dočasných skládek vzdálených do 50m  
rozprostření ornice v předepsané tloušťce ve svahu přes 1:5</t>
  </si>
  <si>
    <t>22</t>
  </si>
  <si>
    <t>18230</t>
  </si>
  <si>
    <t>ROZPROSTŘENÍ ORNICE V ROVINĚ</t>
  </si>
  <si>
    <t>Ohumusování podél vozovky dle pol. 123831. Včetně naložení a dovozu z meziskládky.</t>
  </si>
  <si>
    <t>0,15*0,75*78,50=8,831 [B]</t>
  </si>
  <si>
    <t>položka zahrnuje:  
nutné přemístění ornice z dočasných skládek vzdálených do 50m  
rozprostření ornice v předepsané tloušťce v rovině a ve svahu do 1:5</t>
  </si>
  <si>
    <t>23</t>
  </si>
  <si>
    <t>18241</t>
  </si>
  <si>
    <t>ZALOŽENÍ TRÁVNÍKU RUČNÍM VÝSEVEM</t>
  </si>
  <si>
    <t>Založení trávníku na plochách dotčených stavbou, uvedení do původního stavu.</t>
  </si>
  <si>
    <t>20+(0,75*78,5)=78,875 [A]</t>
  </si>
  <si>
    <t>Zahrnuje dodání předepsané travní směsi, její výsev na ornici, zalévání, první pokosení, to vše bez ohledu na sklon terénu</t>
  </si>
  <si>
    <t>24</t>
  </si>
  <si>
    <t>18247</t>
  </si>
  <si>
    <t>OŠETŘOVÁNÍ TRÁVNÍKU</t>
  </si>
  <si>
    <t>Ošetřování nad rámec pol. 18241. Celkem 2x.</t>
  </si>
  <si>
    <t>2*78,875=157,750 [A]</t>
  </si>
  <si>
    <t>Zahrnuje pokosení se shrabáním, naložení shrabků na dopravní prostředek, s odvozem a se složením, to vše bez ohledu na sklon terénu  
zahrnuje nutné zalití a hnojení</t>
  </si>
  <si>
    <t>Základy</t>
  </si>
  <si>
    <t>25</t>
  </si>
  <si>
    <t>21452</t>
  </si>
  <si>
    <t>SANAČNÍ VRSTVY Z KAMENIVA DRCENÉHO</t>
  </si>
  <si>
    <t>Výměna podloží v tl. 300 mm ze štěrkodrti fr. 0/63 mm v případě nedosažení Edef. ČERPÁNO POUZE SE SOUHLASEM INVESTORA!</t>
  </si>
  <si>
    <t>položka zahrnuje dodávku předepsaného kameniva, mimostaveništní a vnitrostaveništní dopravu a jeho uložení  
není-li v zadávací dokumentaci uvedeno jinak, jedná se o nakupovaný materiál</t>
  </si>
  <si>
    <t>26</t>
  </si>
  <si>
    <t>21461</t>
  </si>
  <si>
    <t>SEPARAČNÍ GEOTEXTILIE</t>
  </si>
  <si>
    <t>Separační geotextilie 300 g/m2 v místě výměny podloží, v případě nedosažení Edef.  
ČERPÁNO POUZE SE SOUHLASEM INVESTORA</t>
  </si>
  <si>
    <t>4,0*50,0+6,0*16,0+8,0*12,5=396,000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</si>
  <si>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</si>
  <si>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</si>
  <si>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21461C</t>
  </si>
  <si>
    <t>SEPARAČNÍ GEOTEXTILIE 300G/M2</t>
  </si>
  <si>
    <t>Obalení gabionové zdi na rubu a na líci, 2x300 g/m2.</t>
  </si>
  <si>
    <t>Rub, gabion výšky 1.8 1.80*2.0=3,600 [A] 
Rub gabion výšky 1.4 1.40*14.0=19,600 [B] 
Horní povrch  0.35*16.0=5,600 [C] 
Líc   0.50*16.0=8,000 [D] 
Celkem: 2*(A+B+C+D)=73,600 [E]</t>
  </si>
  <si>
    <t>Svislé konstrukce</t>
  </si>
  <si>
    <t>28</t>
  </si>
  <si>
    <t>31717</t>
  </si>
  <si>
    <t>KOVOVÉ KONSTRUKCE PRO KOTVENÍ ŘÍMSY</t>
  </si>
  <si>
    <t>KG</t>
  </si>
  <si>
    <t>Kotvení římsy na gabionech zabetonováním do chrániček. Beton a chráničky vykázány zvlášť.</t>
  </si>
  <si>
    <t>14,0*0,75*4=42,000 [A]</t>
  </si>
  <si>
    <t>Položka zahrnuje dodávku (výrobu) kotevního prvku předepsaného tvaru a jeho osazení do předepsané polohy včetně nezbytných prací (vrty, zálivky apod.)</t>
  </si>
  <si>
    <t>29</t>
  </si>
  <si>
    <t>317325</t>
  </si>
  <si>
    <t>ŘÍMSY ZE ŽELEZOBETONU DO C30/37</t>
  </si>
  <si>
    <t>Římsy z betonu C30/37 XF4, XD3, XC4.</t>
  </si>
  <si>
    <t>14,0*0,395=5,530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</si>
  <si>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</si>
  <si>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</si>
  <si>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317365</t>
  </si>
  <si>
    <t>VÝZTUŽ ŘÍMS Z OCELI 10505, B500B</t>
  </si>
  <si>
    <t>Dle pol. 317325, parametrická spotřeba 160 kg/m3.</t>
  </si>
  <si>
    <t>0,16*5,53=0,885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</si>
  <si>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</si>
  <si>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</t>
  </si>
  <si>
    <t>3272A1</t>
  </si>
  <si>
    <t>ZDI OPĚR, ZÁRUB, NÁBŘEŽ Z GABIONŮ RUČNĚ ROVNANÝCH, DRÁT O2,2MM, POVRCHOVÁ ÚPRAVA Zn + Al</t>
  </si>
  <si>
    <t>Gabionová zeď na pravé straně komunikace, kameny odpovídající petrografickému podkladu budou do košů rovnané ručně. Včetně proštěrkování na horním povrchu prvního gabionu.</t>
  </si>
  <si>
    <t>1,0*1,7*2+0,65*0,1*2+1,0*1,3*12,0+0,65*0,1*12,0+1,0*1,0*2,0+0,65*0,4*2,0=22,430 [A]</t>
  </si>
  <si>
    <t>- položka zahrnuje dodávku a osazení drátěných košů s výplní lomovým kamenem.  
- gabionové matrace se vykazují v pol.č.2722**.</t>
  </si>
  <si>
    <t>Vodorovné konstrukce</t>
  </si>
  <si>
    <t>32</t>
  </si>
  <si>
    <t>451312</t>
  </si>
  <si>
    <t>PODKLADNÍ A VÝPLŇOVÉ VRSTVY Z PROSTÉHO BETONU C12/15</t>
  </si>
  <si>
    <t>Podkladní beton gabionové zdi z prostého betonu C12/15 X0, tl. 150 mm.</t>
  </si>
  <si>
    <t>1,3*16,5*0,15=3,218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</si>
  <si>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</si>
  <si>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</si>
  <si>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451314</t>
  </si>
  <si>
    <t>PODKLADNÍ A VÝPLŇOVÉ VRSTVY Z PROSTÉHO BETONU C25/30</t>
  </si>
  <si>
    <t>Podkladní beton lomového kamene k vytvoření přechodového klínu, z betonu C25/30 XF3 tl. 0.1 m.</t>
  </si>
  <si>
    <t>1,0*0,1*1,0=0,100 [A]</t>
  </si>
  <si>
    <t>34</t>
  </si>
  <si>
    <t>451315</t>
  </si>
  <si>
    <t>PODKLADNÍ A VÝPLŇOVÉ VRSTVY Z PROSTÉHO BETONU C30/37</t>
  </si>
  <si>
    <t>Beton pro zabetonování trnů pro kotvení římsy v gabionech.</t>
  </si>
  <si>
    <t>14*0,5*3,14*0,15*0,15/4=0,124 [A]</t>
  </si>
  <si>
    <t>35</t>
  </si>
  <si>
    <t>465512</t>
  </si>
  <si>
    <t>DLAŽBY Z LOMOVÉHO KAMENE NA MC</t>
  </si>
  <si>
    <t>Dlažba přechodového klínu z lomového kamene tl. 0.2 m do betonového lože viz pol. č. 451314.</t>
  </si>
  <si>
    <t>1,0*0,2*1,0=0,200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</si>
  <si>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</si>
  <si>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</si>
  <si>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</si>
  <si>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</si>
  <si>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</si>
  <si>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Podkladní vrstva vozovky ze ŠD 0/63.</t>
  </si>
  <si>
    <t>6,85*78,5=537,725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</si>
  <si>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</si>
  <si>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</si>
  <si>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56334</t>
  </si>
  <si>
    <t>VOZOVKOVÉ VRSTVY ZE ŠTĚRKODRTI TL. DO 200MM</t>
  </si>
  <si>
    <t>Podkladní vrstva vozovky ze ŠD 0/63, minimální tloušťka 150 mm, max 175 mm.</t>
  </si>
  <si>
    <t>38</t>
  </si>
  <si>
    <t>56960</t>
  </si>
  <si>
    <t>ZPEVNĚNÍ KRAJNIC Z RECYKLOVANÉHO MATERIÁLU</t>
  </si>
  <si>
    <t>Nové krajnice v tl. 150 mm, z asfaltového recyklátu z pol. č. 113721</t>
  </si>
  <si>
    <t>0,75*0,15*90,0=10,125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</si>
  <si>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</si>
  <si>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39</t>
  </si>
  <si>
    <t>572123</t>
  </si>
  <si>
    <t>INFILTRAČNÍ POSTŘIK Z EMULZE DO 1,0KG/M2</t>
  </si>
  <si>
    <t>Iinfiltrační postřik, 0,8 kg/m2.</t>
  </si>
  <si>
    <t>6,8*78,5=533,800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</si>
  <si>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</si>
  <si>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</si>
  <si>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</si>
  <si>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</si>
  <si>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Spojovací postřik, 0,3 kg/m2.</t>
  </si>
  <si>
    <t>spojovací postřik mezi obrusnou a ložní vrstvou 
6,6*78,5=518,100 [A] 
spojovací postřik mezi ložní a podkladní vrstvou 
6,7*78,5=525,950 [B] 
Celkem: A+B=1 044,050 [C]</t>
  </si>
  <si>
    <t>41</t>
  </si>
  <si>
    <t>574A34</t>
  </si>
  <si>
    <t>ASFALTOVÝ BETON PRO OBRUSNÉ VRSTVY ACO 11+, TL. 40MM</t>
  </si>
  <si>
    <t>Nová obrusná vrstva. (průměrná šířka x délka)</t>
  </si>
  <si>
    <t>6,6*78,5=518,100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</si>
  <si>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</si>
  <si>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</si>
  <si>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574C56</t>
  </si>
  <si>
    <t>ASFALTOVÝ BETON PRO LOŽNÍ VRSTVY ACL 16+, TL. 60MM</t>
  </si>
  <si>
    <t>Nová ložná vrstva.</t>
  </si>
  <si>
    <t>6,7*78,5=525,950 [A]</t>
  </si>
  <si>
    <t>43</t>
  </si>
  <si>
    <t>574E46</t>
  </si>
  <si>
    <t>ASFALTOVÝ BETON PRO PODKLADNÍ VRSTVY ACP 16+, TL. 50MM</t>
  </si>
  <si>
    <t>Nová podkladní vrstva.</t>
  </si>
  <si>
    <t>44</t>
  </si>
  <si>
    <t>58920</t>
  </si>
  <si>
    <t>VÝPLŇ SPAR MODIFIKOVANÝM ASFALTEM</t>
  </si>
  <si>
    <t>M</t>
  </si>
  <si>
    <t>Výplň spáry v místě navázání na stávající stav.</t>
  </si>
  <si>
    <t>2,0*5,2=10,400 [A]</t>
  </si>
  <si>
    <t>položka zahrnuje:  
- dodávku předepsaného materiálu  
- vyčištění a výplň spar tímto materiálem</t>
  </si>
  <si>
    <t>Přidružená stavební výroba</t>
  </si>
  <si>
    <t>45</t>
  </si>
  <si>
    <t>78382</t>
  </si>
  <si>
    <t>NÁTĚRY BETON KONSTR TYP S2 (OS-B)</t>
  </si>
  <si>
    <t>Hydrofobní nátěr horního povrchu říms.</t>
  </si>
  <si>
    <t>14*1,3=18,200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</si>
  <si>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</si>
  <si>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</si>
  <si>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78383</t>
  </si>
  <si>
    <t>NÁTĚRY BETON KONSTR TYP S4 (OS-C)</t>
  </si>
  <si>
    <t>Ochranný nátěr obruby římsy.</t>
  </si>
  <si>
    <t>14*0,35=4,900 [A]</t>
  </si>
  <si>
    <t>Potrubí</t>
  </si>
  <si>
    <t>47</t>
  </si>
  <si>
    <t>87433</t>
  </si>
  <si>
    <t>POTRUBÍ Z TRUB PLASTOVÝCH ODPADNÍCH DN 150MM</t>
  </si>
  <si>
    <t>Pro zabetonování trnů kotvících římsu na gabionu, DN 150.</t>
  </si>
  <si>
    <t>14,0*0,5=7,000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</si>
  <si>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</si>
  <si>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48</t>
  </si>
  <si>
    <t>875332</t>
  </si>
  <si>
    <t>POTRUBÍ DREN Z TRUB PLAST DN DO 150MM DĚROVANÝCH</t>
  </si>
  <si>
    <t>Odvodnění zemní pláně komunikace, včetně svedení do rubové drenáže SO 201.</t>
  </si>
  <si>
    <t>33,0+7,0=40,000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</si>
  <si>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</si>
  <si>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</si>
  <si>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49</t>
  </si>
  <si>
    <t>9111B1</t>
  </si>
  <si>
    <t>ZÁBRADLÍ SILNIČNÍ SE SVISLOU VÝPLNÍ - DODÁVKA A MONTÁŽ</t>
  </si>
  <si>
    <t>Ocelová zábrana proti pádu osob se svislou výplní, výšky 1,1 m na římse gabionu.</t>
  </si>
  <si>
    <t>14,00=14,000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</si>
  <si>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</si>
  <si>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50</t>
  </si>
  <si>
    <t>915111</t>
  </si>
  <si>
    <t>VODOROVNÉ DOPRAVNÍ ZNAČENÍ BARVOU HLADKÉ - DODÁVKA A POKLÁDKA</t>
  </si>
  <si>
    <t>Vodící proužky V4</t>
  </si>
  <si>
    <t>0,125*2*78,50=19,625 [A]</t>
  </si>
  <si>
    <t>položka zahrnuje:  
- dodání a pokládku nátěrového materiálu (měří se pouze natíraná plocha)  
- předznačení a reflexní úpravu</t>
  </si>
  <si>
    <t>51</t>
  </si>
  <si>
    <t>919112</t>
  </si>
  <si>
    <t>ŘEZÁNÍ ASFALTOVÉHO KRYTU VOZOVEK TL DO 100MM</t>
  </si>
  <si>
    <t>Naříznutí asfaltové vozovky v místě navázání na stávající stav.</t>
  </si>
  <si>
    <t>položka zahrnuje řezání vozovkové vrstvy v předepsané tloušťce, včetně spotřeby vody</t>
  </si>
  <si>
    <t>SO 182</t>
  </si>
  <si>
    <t>Dopravně inženýrská opatření</t>
  </si>
  <si>
    <t>Dle pol. 113325 
30,0*1,90=57,000 [A]</t>
  </si>
  <si>
    <t>Odstranění povrchu provizorní komunikace a separační geotextilie.  
Včetně odvozu na řízenou skládku.</t>
  </si>
  <si>
    <t>0,2*150,0=30,000 [A]</t>
  </si>
  <si>
    <t>11346</t>
  </si>
  <si>
    <t>ODSTRANĚNÍ KRYTU ZPEVNĚNÝCH PLOCH ZE SILNIČ DÍLCŮ (PANELŮ) VČET PODKL</t>
  </si>
  <si>
    <t>Odtranění silničních panelů (ochrana kabelů SO 401, SO 402).  Včetně odvozu a likvidace panelů v režii zhotovitele.</t>
  </si>
  <si>
    <t>0,3*70,0=21,000 [A]</t>
  </si>
  <si>
    <t>Separační vrstva pod povrchem provizorní komunikace.</t>
  </si>
  <si>
    <t>220=220,000 [A]</t>
  </si>
  <si>
    <t>VOZOVKOVÉ VRSTVY ZE ŠTĚRKODRTI TL. 200MM</t>
  </si>
  <si>
    <t>Konstrukční vrstva provizorní komunikace tl. 200 mm.</t>
  </si>
  <si>
    <t>150=150,000 [A]</t>
  </si>
  <si>
    <t>57791A</t>
  </si>
  <si>
    <t>VÝSPRAVA VÝTLUKŮ SMĚSÍ ACO (HMOTNOST)</t>
  </si>
  <si>
    <t>vyspravení výtluků vozovky asfaltovým betonem ACO 11 tl. vrstvy do 50 mm, spojovací nátěr z asf. emulze v množství 0,50 kg/m2  
včetně odvozu a likvidace vybouraného materiálu v režii zhotovitele  
zaměřeno na stavbě</t>
  </si>
  <si>
    <t>60=60,000 [A]</t>
  </si>
  <si>
    <t>- odfrézování nebo jiné odstranění poškozených vozovkových vrstev  
- zaříznutí hran  
- vyčištění  
- nátěr spojovací  
- dodání a výplň předepsanou zhutněnou balenou asfaltovou směsí  
- řezání asfaltového krytu v místech napojení do tloušťky 50 mm  
- asfaltová zálivka</t>
  </si>
  <si>
    <t>58303</t>
  </si>
  <si>
    <t>KRYT ZE SINIČNÍCH DÍLCŮ (PANELŮ) TL 210MM</t>
  </si>
  <si>
    <t>Ochrana inženýrských sítí CETIN a EG.D probíhajících pod komunikací.   
Zřízení plochy z betonových pronajatých panelů, včetně poplatku za pronájem v délce 10 týdnů a dovozu ze skladu pronajímatele.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</si>
  <si>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</si>
  <si>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91400</t>
  </si>
  <si>
    <t>DOČASNÉ ZAKRYTÍ NEBO OTOČENÍ STÁVAJÍCÍCH DOPRAVNÍCH ZNAČEK</t>
  </si>
  <si>
    <t>KUS</t>
  </si>
  <si>
    <t>Zakrytí stávajícího označníku autobusové zastávky.</t>
  </si>
  <si>
    <t>1=1,000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</si>
  <si>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</si>
  <si>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</si>
  <si>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</si>
  <si>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značení. Včetně přemístění mezi etapami.</t>
  </si>
  <si>
    <t>A10 2 ks=2,000 [A] 
A15 2 ks=2,000 [B] 
Přemístění zastávky: 
IJ4b 1 ks=1,000 [C] 
Celkem: A+B+C=5,000 [D]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</si>
  <si>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</si>
  <si>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</si>
  <si>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</si>
  <si>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dle pol. 914122</t>
  </si>
  <si>
    <t>5=5,000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</si>
  <si>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</si>
  <si>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</si>
  <si>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</si>
  <si>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</si>
  <si>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nájemné, 1. etapa 70 dní, 2. etapa 28 dní</t>
  </si>
  <si>
    <t>A10 2 ks=2,000 [A] 
A15 2 ks=2,000 [B] 
Přemístění zastávky: 
IJ4b 1 ks=1,000 [C] 
Celkem: 7*(10*(A+B)+4*(A+B)+14*C)=490,000 [D]</t>
  </si>
  <si>
    <t>položka zahrnuje sazbu za pronájem dopravních značek a zařízení, počet jednotek je určen jako součin počtu značek a počtu dní použití</t>
  </si>
  <si>
    <t>915321</t>
  </si>
  <si>
    <t>VODOR DOPRAV ZNAČ Z FÓLIE DOČAS ODSTRANITEL - DOD A POKLÁDKA</t>
  </si>
  <si>
    <t>příčná čára souvislá z oranžové fólie šíř. 250mm</t>
  </si>
  <si>
    <t>2*0,25*4,00=2,000 [A]</t>
  </si>
  <si>
    <t>položka zahrnuje:  
- dodání a pokládku předepsané fólie  
- zahrnuje předznačení</t>
  </si>
  <si>
    <t>915322</t>
  </si>
  <si>
    <t>VODOR DOPRAV ZNAČ Z FÓLIE DOČAS ODSTRANITEL - ODSTRANĚNÍ</t>
  </si>
  <si>
    <t>2=2,000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</si>
  <si>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</si>
  <si>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</si>
  <si>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</si>
  <si>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Přechodné dopravní značení, dopravní výstražné světlo S7, včetně přesunu mezi etapami.</t>
  </si>
  <si>
    <t>5+5=10,000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</si>
  <si>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</si>
  <si>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</si>
  <si>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</si>
  <si>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dle pol. 916112</t>
  </si>
  <si>
    <t>10=10,000 [A]</t>
  </si>
  <si>
    <t>Položka zahrnuje odstranění, demontáž a odklizení zařízení s odvozem na předepsané místo</t>
  </si>
  <si>
    <t>916119</t>
  </si>
  <si>
    <t>DOPRAV SVĚTLO VÝSTRAŽ SAMOSTATNÉ - NÁJEMNÉ</t>
  </si>
  <si>
    <t>1. etapa: 
10*70=700,000 [A] 
2. etapa: 
10*28=280,000 [B] 
Celkem: A+B=980,000 [C]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</si>
  <si>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</si>
  <si>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</si>
  <si>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</si>
  <si>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Včetně přesunu mezi etapami.</t>
  </si>
  <si>
    <t>916153</t>
  </si>
  <si>
    <t>SEMAFOROVÁ PŘENOSNÁ SOUPRAVA - DEMONTÁŽ</t>
  </si>
  <si>
    <t>dle pol. 916152</t>
  </si>
  <si>
    <t>916159</t>
  </si>
  <si>
    <t>SEMAFOROVÁ PŘENOSNÁ SOUPRAVA - NÁJEMNÉ</t>
  </si>
  <si>
    <t>1. etapa: 
2*70=140,000 [A] 
2. etapa: 
2*28=56,000 [B] 
Celkem: A+B=196,000 [C]</t>
  </si>
  <si>
    <t>916332</t>
  </si>
  <si>
    <t>SMĚROVACÍ DESKY Z4 JEDNOSTR S FÓLIÍ TŘ 1 - MONTÁŽ S PŘESUNEM</t>
  </si>
  <si>
    <t>Přechodné dopravní značení Z4a+Z4b včetně přemístění mezi etapami.</t>
  </si>
  <si>
    <t>18+5=23,000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</si>
  <si>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</si>
  <si>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916333</t>
  </si>
  <si>
    <t>SMĚROVACÍ DESKY Z4 JEDNOSTR S FÓLIÍ TŘ 1 - DEMONTÁŽ</t>
  </si>
  <si>
    <t>dle pol. 916332</t>
  </si>
  <si>
    <t>23=23,000 [A]</t>
  </si>
  <si>
    <t>916339</t>
  </si>
  <si>
    <t>SMĚROVACÍ DESKY Z4 - NÁJEMNÉ</t>
  </si>
  <si>
    <t>1. etapa: 
23*70=1 610,000 [A] 
2. etapa: 
17*28=476,000 [B] 
Celkem: A+B=2 086,000 [C]</t>
  </si>
  <si>
    <t>SO 201</t>
  </si>
  <si>
    <t>Opěrná zeď na komunikaci III/41319</t>
  </si>
  <si>
    <t>Dle pol. 123835 
513,660*2,00=1 027,320 [A]</t>
  </si>
  <si>
    <t>stavební suť</t>
  </si>
  <si>
    <t>Dle pol. 965821 
25*0,25*0,25*1,0*2,30=3,594 [A] 
Dle pol. 966135 
54,0*2,60=140,400 [B] 
Dle pol. 966145 
17,325*1,80=31,185 [C] 
Celkem: A+B+C=175,179 [D]</t>
  </si>
  <si>
    <t>11120</t>
  </si>
  <si>
    <t>ODSTRANĚNÍ KŘOVIN</t>
  </si>
  <si>
    <t>10,00+10,00=20,000 [A]</t>
  </si>
  <si>
    <t>odstranění křovin a stromů do průměru 100 mm  
doprava dřevin bez ohledu na vzdálenost  
spálení na hromadách nebo štěpkování</t>
  </si>
  <si>
    <t>Sejmutí humózní vrstvy zeminy tl. 200 mm z ploch dotčených stavbou. Včetně uložení na meziskládce pro zpětné ohumusování.</t>
  </si>
  <si>
    <t>50,0*0,2=10,000 [A]</t>
  </si>
  <si>
    <t>Výkopy pro založení opěrné zdi (délka celku x průměrná plocha). Včetně uložení na meziskládce a využití vytříděného vhodného materiálu pro zpětný zásyp.</t>
  </si>
  <si>
    <t>22,60=22,600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</si>
  <si>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</t>
  </si>
  <si>
    <t>Výkopy pro založení opěrné zdi (délka celku x průměrná plocha).</t>
  </si>
  <si>
    <t>10,0*8,05+10,0*8,42+10,0*12,57+10,0*13,01+9,0*12,44+1,0*3,8=536,260 [A] 
A-22,60=513,660 [B]</t>
  </si>
  <si>
    <t>125731</t>
  </si>
  <si>
    <t>VYKOPÁVKY ZE ZEMNÍKŮ A SKLÁDEK TŘ. I, ODVOZ DO 1KM</t>
  </si>
  <si>
    <t>Zemina z meziskládky. Dle pol. 121101.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</si>
  <si>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</si>
  <si>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dle pol. 123835 
513,660=513,660 [A]</t>
  </si>
  <si>
    <t>Zásyp na líci opěrné zdi z původní zeminy (délka úseku x průměrná plocha). Hutněno po vrstvách max 300 mm. Míra zhutnění dle ČSN 73 6244.  
Materiál dle pol. 123831.</t>
  </si>
  <si>
    <t>10,0*0,39+10,0*0,25+10,0*0,8+10,0*0,4+10,0*0,42=22,600 [A]</t>
  </si>
  <si>
    <t>Zásyp na rubu opěrné zdi, pod těsnící vrstvou ze ŠD 0/63. Hutněno po vrstvách max 300 mm. Míra zhutnění dle ČSN 73 6244.</t>
  </si>
  <si>
    <t>10,0*2,39+10,0*2,45+10,0*2,46+10,0*1,69+10,0*1,69=106,800 [A]</t>
  </si>
  <si>
    <t>Zásyp na rubu opěrné zdi, nad těsnící vrstvou ze ŠD 0/32. Hutněno po vrstvách max 300 mm. Míra zhutnění dle ČSN 73 6244.</t>
  </si>
  <si>
    <t>10,0*1,83+10,0*2,05+10,0*4,25+10,0*4,65+10,0*6,35=191,300 [A]</t>
  </si>
  <si>
    <t>Ochranný zásyp šířky 0,6m s drenážní funkcí na rubu opěry ze ŠD 16/32. Hutněno po vrstvách max 300 mm. Míra zhutnění dle ČSN 73 6244.</t>
  </si>
  <si>
    <t>65,7*0,6=39,420 [A]</t>
  </si>
  <si>
    <t>3,0*48,0=144,000 [A]</t>
  </si>
  <si>
    <t>Zpětné ohumusování ploch dotčených stavbou tl. 200 mm. Dle pol. č. 125731.</t>
  </si>
  <si>
    <t>Zatravnění ploch dotčených stavbou.</t>
  </si>
  <si>
    <t>50=50,000 [A]</t>
  </si>
  <si>
    <t>2*50,0=100,000 [A]</t>
  </si>
  <si>
    <t>21331</t>
  </si>
  <si>
    <t>DRENÁŽNÍ VRSTVY Z BETONU MEZEROVITÉHO (DRENÁŽNÍHO)</t>
  </si>
  <si>
    <t>Obetonování rubové drenáže drenážním betonem 300/300 mm.</t>
  </si>
  <si>
    <t>0,3*0,3*47,5=4,275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</si>
  <si>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</si>
  <si>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</si>
  <si>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</si>
  <si>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Zapažení výkopu. Beraněné profily HEB 160 délky 6,0 m, á2,0 m, ocel S355, 42,6 kg/m   
včetně opotřebení, včetně zabetonování konců, včetně odstranění.</t>
  </si>
  <si>
    <t>7*6,0*0,0426=1,789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</si>
  <si>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</si>
  <si>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</si>
  <si>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</si>
  <si>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mezi pažinami, tl. min 120 mm.</t>
  </si>
  <si>
    <t>6*2,0*2,5=30,000 [A]</t>
  </si>
  <si>
    <t>položka zahrnuje osazení pažin bez ohledu na druh, jejich opotřebení a jejich odstranění</t>
  </si>
  <si>
    <t>227821</t>
  </si>
  <si>
    <t>MIKROPILOTY KOMPLET D DO 100MM NA POVRCHU</t>
  </si>
  <si>
    <t>Mikropiloty 5,0/4,0, ocelová trubka 89/10, sklon 10°od svislice.</t>
  </si>
  <si>
    <t>14*5,0=70,000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</si>
  <si>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</si>
  <si>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26113</t>
  </si>
  <si>
    <t>VRTY PRO KOTVENÍ, INJEKTÁŽ A MIKROPILOTY NA POVRCHU TŘ. I D DO 150MM</t>
  </si>
  <si>
    <t>Vrty pro mikropiloty dle pol. 227821. Včetně odvozu a likvidace vyvrtaného materiálu v režii zhotovitele.</t>
  </si>
  <si>
    <t>14*2,0=28,000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</si>
  <si>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</si>
  <si>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26123</t>
  </si>
  <si>
    <t>VRTY PRO KOTVENÍ, INJEKTÁŽ A MIKROPILOTY NA POVRCHU TŘ. II D DO 150MM</t>
  </si>
  <si>
    <t>14*3,0=42,000 [A]</t>
  </si>
  <si>
    <t>272324</t>
  </si>
  <si>
    <t>ZÁKLADY ZE ŽELEZOBETONU DO C25/30</t>
  </si>
  <si>
    <t>Základy opěrné zdi z betonu C25/30 XF2, XD1, XC2.   
vč. bednění, izolačních souvrství,    
vč. těsnění, úprav, izolace dilatačních a pracovních spar dle PD a dle VL4</t>
  </si>
  <si>
    <t>2,2*0,5*49,5=54,450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</si>
  <si>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</si>
  <si>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</si>
  <si>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B500B</t>
  </si>
  <si>
    <t>Dle pol. 272324, parametrická spotřeba 180 kg/m3.</t>
  </si>
  <si>
    <t>0,18*54,45=9,801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</si>
  <si>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</si>
  <si>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285391</t>
  </si>
  <si>
    <t>DODATEČNÉ KOTVENÍ VLEPENÍM BETONÁŘSKÉ VÝZTUŽE D 10MM DO VRTŮ</t>
  </si>
  <si>
    <t>Vlepení výztuže pro kotvení kamenného obkladu, 9ks/m2, včetně provedení vrtů.</t>
  </si>
  <si>
    <t>680=680,000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</si>
  <si>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</si>
  <si>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289324</t>
  </si>
  <si>
    <t>STŘÍKANÝ ŽELEZOBETON DO C25/30</t>
  </si>
  <si>
    <t>Stříkaný beton tl. 0,2 m v místě hřebíkované stěny výkopu.</t>
  </si>
  <si>
    <t>15,0*0,2=3,000 [A]</t>
  </si>
  <si>
    <t>289366</t>
  </si>
  <si>
    <t>VÝZTUŽ STŘÍKANÉHO BETONU Z KARI SITÍ</t>
  </si>
  <si>
    <t>KARI síť ve stříkaném beotnu,, 1 vrstva 8/100/100.</t>
  </si>
  <si>
    <t>1,5*15,0*0,0079=0,178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</si>
  <si>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</si>
  <si>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</si>
  <si>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</si>
  <si>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15 ks profil 25 mm, délky 3,0 m, včetně zaražení.</t>
  </si>
  <si>
    <t>15*3,0=45,000 [A]</t>
  </si>
  <si>
    <t>položka zahrnuje dodávku a zaražení hřebů předepsaných v zadávací dokumentaci</t>
  </si>
  <si>
    <t>28997</t>
  </si>
  <si>
    <t>OPLÁŠTĚNÍ (ZPEVNĚNÍ) Z GEOTEXTILIE A GEOMŘÍŽOVIN</t>
  </si>
  <si>
    <t>Ochrana PE folie v těsnící vrstvě, vykázána 2x plocha ((1+1)x300 g/m2).</t>
  </si>
  <si>
    <t>2*153,650=307,300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</si>
  <si>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</si>
  <si>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</si>
  <si>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</si>
  <si>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PE fólie zásypu na rubu zdi.</t>
  </si>
  <si>
    <t>9,5*2,7+40,0*3,2=153,650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</si>
  <si>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</si>
  <si>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Kotevní přípravky římsy á 1,0 m, 7,0 kg/kus, B505B.</t>
  </si>
  <si>
    <t>50*7,0=350,000 [A]</t>
  </si>
  <si>
    <t>Římsy z betonu C30/37 XF4, XD3, XC4.  
Uprostřed čela římsy bude proveden otisk roku výstavby zdi.</t>
  </si>
  <si>
    <t>49,5*0,275=13,613 [A]</t>
  </si>
  <si>
    <t>VÝZTUŽ ŘÍMS Z OCELI B500B</t>
  </si>
  <si>
    <t>0,16*13,613=2,178 [A]</t>
  </si>
  <si>
    <t>327213</t>
  </si>
  <si>
    <t>OBKLAD ZDÍ OPĚR, ZÁRUB, NÁBŘEŽ Z LOM KAMENE</t>
  </si>
  <si>
    <t>Kamenný obklad na líci dříku opěrné zdi s hlubokým spárováním, tak aby vzhled připomínal zídku skládanou na sucho – viz vyjádření Správy národního parku Podyjí (SZ NPP 0112/2020/2, součást dokladů dokumentace DÚR). Pro obklad bude přednostně použito vhodné kamenivo ze stávající demolované zdi, případně kamenivo petrograficky odpovídající (složením a barevností).</t>
  </si>
  <si>
    <t>75,5*0,2=15,100 [A]</t>
  </si>
  <si>
    <t>položka zahrnuje dodávku a osazení lomového kamene, jeho výběr a případnou úpravu, jeho případné kotvení se všemi souvisejícími materiály a pracemi, dodávku předepsané malty, spárování.</t>
  </si>
  <si>
    <t>327325</t>
  </si>
  <si>
    <t>ZDI OPĚRNÉ, ZÁRUBNÍ, NÁBŘEŽNÍ ZE ŽELEZOVÉHO BETONU DO C30/37</t>
  </si>
  <si>
    <t>Dřík opěrné zdi z betonu C30/37 XF2, XD1, XC4.   
vč. bednění, izolačních souvrství,    
vč. těsnění, úprav, izolace dilatačních a pracovních spar dle PD a dle VL4   
a úpravy pro prostup pro vyústění rub. drenáže.</t>
  </si>
  <si>
    <t>102,6*0,45=46,170 [A]</t>
  </si>
  <si>
    <t>327365</t>
  </si>
  <si>
    <t>VÝZTUŽ ZDÍ OPĚRNÝCH, ZÁRUBNÍCH, NÁBŘEŽNÍCH Z OCELI B500B</t>
  </si>
  <si>
    <t>Dle pol. 327325, parametrická spotřeba 160 kg/m3.</t>
  </si>
  <si>
    <t>0,16*46,170=7,387 [A]</t>
  </si>
  <si>
    <t>Podkladní beton C12/15n X0 pod základy opěrné zdi, tl. 150 mm.</t>
  </si>
  <si>
    <t>2,5*49,50*0,15=18,563 [A]</t>
  </si>
  <si>
    <t>45131A</t>
  </si>
  <si>
    <t>PODKLADNÍ A VÝPLŇOVÉ VRSTVY Z PROSTÉHO BETONU C20/25</t>
  </si>
  <si>
    <t>Podkladní beton pod obklad z lomového kamene v líci zdi. Beton C20/25n XF3.</t>
  </si>
  <si>
    <t>12,63*0,2=2,526 [A]</t>
  </si>
  <si>
    <t>711509</t>
  </si>
  <si>
    <t>OCHRANA IZOLACE NA POVRCHU TEXTILIÍ</t>
  </si>
  <si>
    <t>2x geotextilie na rubu zdi (2*300g/m2), 1x geotextilie na líci zdi (300g/m2).</t>
  </si>
  <si>
    <t>Rub zdi (rub stěny a základů + povrch základu) 
2*126,3+73,7=326,300 [A] 
Líc zdi  
30,0=30,000 [B] 
Celkem: A+B=356,300 [C]</t>
  </si>
  <si>
    <t>položka zahrnuje:  
- dodání  předepsaného ochranného materiálu  
- zřízení ochrany izolace</t>
  </si>
  <si>
    <t>49,5*1,3=64,350 [A]</t>
  </si>
  <si>
    <t>49,5*0,35=17,325 [A]</t>
  </si>
  <si>
    <t>Prostupy dříkem, DN 150.</t>
  </si>
  <si>
    <t>Rubová drenáž včetně výustních objektů dle VL4.</t>
  </si>
  <si>
    <t>47,5=47,500 [A]</t>
  </si>
  <si>
    <t>Ocelová zábrana proti pádu osob se svislou výplní, výšky 1,1 m na římse opěrné zdi.</t>
  </si>
  <si>
    <t>49,50=49,500 [A]</t>
  </si>
  <si>
    <t>91345</t>
  </si>
  <si>
    <t>NIVELAČNÍ ZNAČKY KOVOVÉ</t>
  </si>
  <si>
    <t>Na začátku a na konci dilatačních celků. V líci zdi a na římse.</t>
  </si>
  <si>
    <t>2*2*7=28,000 [A]</t>
  </si>
  <si>
    <t>položka zahrnuje:  
- dodání a osazení nivelační značky včetně nutných zemních prací  
- vnitrostaveništní a mimostaveništní dopravu</t>
  </si>
  <si>
    <t>931326</t>
  </si>
  <si>
    <t>TĚSNĚNÍ DILATAČ SPAR ASF ZÁLIVKOU MODIFIK PRŮŘ DO 800MM2</t>
  </si>
  <si>
    <t>Těsnění spáry vozovka/římsa zálivkou.</t>
  </si>
  <si>
    <t>položka zahrnuje dodávku a osazení předepsaného materiálu, očištění ploch spáry před úpravou, očištění okolí spáry po úpravě  
nezahrnuje těsnící profil</t>
  </si>
  <si>
    <t>93135</t>
  </si>
  <si>
    <t>TĚSNĚNÍ DILATAČ SPAR PRYŽ PÁSKOU NEBO KRUH PROFILEM</t>
  </si>
  <si>
    <t>Předtěsnění spáry vozovka římsa kruhovým pryžovým profilem.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</si>
  <si>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</si>
  <si>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</si>
  <si>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</si>
  <si>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Žlab za rubem zdi, včetně napojení na navazující stávající žlab do betonu C12/15n X0.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</si>
  <si>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</si>
  <si>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965821</t>
  </si>
  <si>
    <t>DEMONTÁŽ KILOMETROVNÍKU, HEKTOMETROVNÍKU, MEZNÍKU</t>
  </si>
  <si>
    <t>Odstranění stávajících betonových mezníků včetně odvozu a uložení na skládku do vzdálenosti 8 km.</t>
  </si>
  <si>
    <t>25=25,000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</si>
  <si>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</si>
  <si>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966135</t>
  </si>
  <si>
    <t>BOURÁNÍ KONSTRUKCÍ Z KAMENE NA MC S ODVOZEM DO 8KM</t>
  </si>
  <si>
    <t>Vybourání kamenných částí stávající opěrné zdi.</t>
  </si>
  <si>
    <t>60,0*1,5*0,6=54,000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</si>
  <si>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</si>
  <si>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966145</t>
  </si>
  <si>
    <t>BOURÁNÍ KONSTRUKCÍ Z CIHEL A TVÁRNIC S ODVOZEM DO 8KM</t>
  </si>
  <si>
    <t>Vybourání cihelných částí stávající opěrné zdi.</t>
  </si>
  <si>
    <t>5,5*3,5*0,9=17,325 [A]</t>
  </si>
  <si>
    <t>SO 401</t>
  </si>
  <si>
    <t>Kabel E.GD</t>
  </si>
  <si>
    <t>Dle pol. 132735 
30,00*2,00=60,000 [A]</t>
  </si>
  <si>
    <t>132735</t>
  </si>
  <si>
    <t>HLOUBENÍ RÝH ŠÍŘ DO 2M PAŽ I NEPAŽ TŘ. I, ODVOZ DO 8KM</t>
  </si>
  <si>
    <t>Obnažení kabelu v prostoru upravované komunikace za pomoci ručního nářadí a vymístění v rámci ochranného pásma (cca 0,5 m) mimo vozovku.  
ČERPÁNO DLE SKUTEČNOSTI SE SOUHLASEM INVESTORA</t>
  </si>
  <si>
    <t>1,0*1,0*30,0=30,000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</si>
  <si>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</si>
  <si>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pol. 132735 
30,00=30,000 [A]</t>
  </si>
  <si>
    <t>Zpětný zásyp kabelu včetně hutnění, včetně výstražné fólie. Štěrkopísek 0/22.  
ČERPÁNO DLE SKUTEČNOSTI SE SOUHLASEM INVESTORA</t>
  </si>
  <si>
    <t>702231</t>
  </si>
  <si>
    <t>KABELOVÁ CHRÁNIČKA ZEMNÍ DĚLENÁ DN DO 100 MM</t>
  </si>
  <si>
    <t>Ochrana kabelu.  
ČERPÁNO DLE SKUTEČNOSTI SE SOUHLASEM INVESTORA V PŘÍPADĚ ŽE PŘESNÁ TRASA KABELU NA ZÁKLADĚ ZAMĚŘENÍ BUDE ZASAHOVAT DO ZPEVNĚNÝCH PLOCH.</t>
  </si>
  <si>
    <t>30=30,000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</si>
  <si>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</si>
  <si>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SO 402</t>
  </si>
  <si>
    <t>Kabel CETIN</t>
  </si>
  <si>
    <t>Dle pol. 132735 
10,0*2,00=20,000 [A]</t>
  </si>
  <si>
    <t>Obnažení kabelu v prostoru upravované komunikace za pomoci ručního nářadí a vymístění v rámci ochranného pásma (cca 0,5 m) mimo vozovku.  
ČERPÁNO DLE SKUTEČNOSTI SE SOUHLASEM INVESTORA V PŘÍPADĚ ŽE PŘESNÁ TRASA KABELU NA ZÁKLADĚ ZAMĚŘENÍ BUDE ZASAHOVAT DO ZPEVNĚNÝCH PLOCH.</t>
  </si>
  <si>
    <t>1,0*1,0*10,0=10,000 [A]</t>
  </si>
  <si>
    <t>Dle pol. 132735 
10,00=10,000 [A]</t>
  </si>
  <si>
    <t>Zpětný zásyp kabelu včetně hutnění, včetně výstražné fólie. Štěrkopísek 0/22.  
ČERPÁNO DLE SKUTEČNOSTI SE SOUHLASEM INVESTORA V PŘÍPADĚ ŽE PŘESNÁ TRASA KABELU NA ZÁKLADĚ ZAMĚŘENÍ BUDE ZASAHOVAT DO ZPEVNĚNÝCH PLOCH.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</si>
</sst>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22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51</v>
      </c>
    </row>
    <row r="18" spans="1:16" ht="12.75">
      <c r="A18" s="18" t="s">
        <v>38</v>
      </c>
      <c s="23" t="s">
        <v>16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51</v>
      </c>
    </row>
    <row r="22" spans="1:16" ht="12.75">
      <c r="A22" s="18" t="s">
        <v>38</v>
      </c>
      <c s="23" t="s">
        <v>15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51</v>
      </c>
    </row>
    <row r="26" spans="1:16" ht="12.75">
      <c r="A26" s="18" t="s">
        <v>38</v>
      </c>
      <c s="23" t="s">
        <v>26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  <row r="30" spans="1:16" ht="12.75">
      <c r="A30" s="18" t="s">
        <v>38</v>
      </c>
      <c s="23" t="s">
        <v>28</v>
      </c>
      <c s="23" t="s">
        <v>62</v>
      </c>
      <c s="18" t="s">
        <v>40</v>
      </c>
      <c s="24" t="s">
        <v>63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64</v>
      </c>
    </row>
    <row r="32" spans="1:5" ht="12.75">
      <c r="A32" s="30" t="s">
        <v>45</v>
      </c>
      <c r="E32" s="31" t="s">
        <v>40</v>
      </c>
    </row>
    <row r="33" spans="1:5" ht="63.75">
      <c r="A33" t="s">
        <v>46</v>
      </c>
      <c r="E33" s="29" t="s">
        <v>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66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38</v>
      </c>
      <c s="23" t="s">
        <v>22</v>
      </c>
      <c s="23" t="s">
        <v>67</v>
      </c>
      <c s="18" t="s">
        <v>68</v>
      </c>
      <c s="24" t="s">
        <v>69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70</v>
      </c>
      <c s="18" t="s">
        <v>68</v>
      </c>
      <c s="24" t="s">
        <v>71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72</v>
      </c>
      <c s="18" t="s">
        <v>68</v>
      </c>
      <c s="24" t="s">
        <v>73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74</v>
      </c>
      <c s="18" t="s">
        <v>68</v>
      </c>
      <c s="24" t="s">
        <v>75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76</v>
      </c>
      <c s="18" t="s">
        <v>68</v>
      </c>
      <c s="24" t="s">
        <v>77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78</v>
      </c>
      <c s="23" t="s">
        <v>79</v>
      </c>
      <c s="18" t="s">
        <v>68</v>
      </c>
      <c s="24" t="s">
        <v>80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81</v>
      </c>
      <c s="23" t="s">
        <v>82</v>
      </c>
      <c s="18" t="s">
        <v>68</v>
      </c>
      <c s="24" t="s">
        <v>83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84</v>
      </c>
      <c s="23" t="s">
        <v>85</v>
      </c>
      <c s="18" t="s">
        <v>68</v>
      </c>
      <c s="24" t="s">
        <v>86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87</v>
      </c>
      <c s="23" t="s">
        <v>88</v>
      </c>
      <c s="18" t="s">
        <v>68</v>
      </c>
      <c s="24" t="s">
        <v>89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90</v>
      </c>
      <c s="23" t="s">
        <v>91</v>
      </c>
      <c s="18" t="s">
        <v>68</v>
      </c>
      <c s="24" t="s">
        <v>92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0+O8+O17+O106+O119+O136+O153+O190+O199+O208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93</v>
      </c>
      <c s="32">
        <f>0+I8+I17+I106+I119+I136+I153+I190+I199+I208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93</v>
      </c>
      <c s="5"/>
      <c s="14" t="s">
        <v>94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95</v>
      </c>
      <c s="18" t="s">
        <v>22</v>
      </c>
      <c s="24" t="s">
        <v>96</v>
      </c>
      <c s="25" t="s">
        <v>97</v>
      </c>
      <c s="26">
        <v>541.5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98</v>
      </c>
    </row>
    <row r="11" spans="1:5" ht="165.75">
      <c r="A11" s="30" t="s">
        <v>45</v>
      </c>
      <c r="E11" s="31" t="s">
        <v>99</v>
      </c>
    </row>
    <row r="12" spans="1:5" ht="25.5">
      <c r="A12" t="s">
        <v>46</v>
      </c>
      <c r="E12" s="29" t="s">
        <v>100</v>
      </c>
    </row>
    <row r="13" spans="1:16" ht="12.75">
      <c r="A13" s="18" t="s">
        <v>38</v>
      </c>
      <c s="23" t="s">
        <v>16</v>
      </c>
      <c s="23" t="s">
        <v>95</v>
      </c>
      <c s="18" t="s">
        <v>16</v>
      </c>
      <c s="24" t="s">
        <v>96</v>
      </c>
      <c s="25" t="s">
        <v>97</v>
      </c>
      <c s="26">
        <v>111.668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101</v>
      </c>
    </row>
    <row r="15" spans="1:5" ht="89.25">
      <c r="A15" s="30" t="s">
        <v>45</v>
      </c>
      <c r="E15" s="31" t="s">
        <v>102</v>
      </c>
    </row>
    <row r="16" spans="1:5" ht="25.5">
      <c r="A16" t="s">
        <v>46</v>
      </c>
      <c r="E16" s="29" t="s">
        <v>100</v>
      </c>
    </row>
    <row r="17" spans="1:18" ht="12.75" customHeight="1">
      <c r="A17" s="5" t="s">
        <v>36</v>
      </c>
      <c s="5"/>
      <c s="35" t="s">
        <v>22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25.5">
      <c r="A18" s="18" t="s">
        <v>38</v>
      </c>
      <c s="23" t="s">
        <v>15</v>
      </c>
      <c s="23" t="s">
        <v>104</v>
      </c>
      <c s="18" t="s">
        <v>40</v>
      </c>
      <c s="24" t="s">
        <v>105</v>
      </c>
      <c s="25" t="s">
        <v>106</v>
      </c>
      <c s="26">
        <v>107.938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107</v>
      </c>
    </row>
    <row r="20" spans="1:5" ht="12.75">
      <c r="A20" s="30" t="s">
        <v>45</v>
      </c>
      <c r="E20" s="31" t="s">
        <v>108</v>
      </c>
    </row>
    <row r="21" spans="1:5" ht="63.75">
      <c r="A21" t="s">
        <v>46</v>
      </c>
      <c r="E21" s="29" t="s">
        <v>109</v>
      </c>
    </row>
    <row r="22" spans="1:16" ht="25.5">
      <c r="A22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106</v>
      </c>
      <c s="26">
        <v>21.588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112</v>
      </c>
    </row>
    <row r="25" spans="1:5" ht="63.75">
      <c r="A25" t="s">
        <v>46</v>
      </c>
      <c r="E25" s="29" t="s">
        <v>109</v>
      </c>
    </row>
    <row r="26" spans="1:16" ht="25.5">
      <c r="A26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115</v>
      </c>
      <c s="26">
        <v>1681.697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116</v>
      </c>
    </row>
    <row r="28" spans="1:5" ht="25.5">
      <c r="A28" s="30" t="s">
        <v>45</v>
      </c>
      <c r="E28" s="31" t="s">
        <v>117</v>
      </c>
    </row>
    <row r="29" spans="1:5" ht="25.5">
      <c r="A29" t="s">
        <v>46</v>
      </c>
      <c r="E29" s="29" t="s">
        <v>118</v>
      </c>
    </row>
    <row r="30" spans="1:16" ht="12.75">
      <c r="A30" s="18" t="s">
        <v>38</v>
      </c>
      <c s="23" t="s">
        <v>30</v>
      </c>
      <c s="23" t="s">
        <v>119</v>
      </c>
      <c s="18" t="s">
        <v>40</v>
      </c>
      <c s="24" t="s">
        <v>120</v>
      </c>
      <c s="25" t="s">
        <v>106</v>
      </c>
      <c s="26">
        <v>19.313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121</v>
      </c>
    </row>
    <row r="32" spans="1:5" ht="25.5">
      <c r="A32" s="30" t="s">
        <v>45</v>
      </c>
      <c r="E32" s="31" t="s">
        <v>122</v>
      </c>
    </row>
    <row r="33" spans="1:5" ht="25.5">
      <c r="A33" t="s">
        <v>46</v>
      </c>
      <c r="E33" s="29" t="s">
        <v>123</v>
      </c>
    </row>
    <row r="34" spans="1:16" ht="12.75">
      <c r="A34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106</v>
      </c>
      <c s="26">
        <v>10.125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127</v>
      </c>
    </row>
    <row r="36" spans="1:5" ht="12.75">
      <c r="A36" s="30" t="s">
        <v>45</v>
      </c>
      <c r="E36" s="31" t="s">
        <v>128</v>
      </c>
    </row>
    <row r="37" spans="1:5" ht="25.5">
      <c r="A37" t="s">
        <v>46</v>
      </c>
      <c r="E37" s="29" t="s">
        <v>123</v>
      </c>
    </row>
    <row r="38" spans="1:16" ht="12.75">
      <c r="A38" s="18" t="s">
        <v>38</v>
      </c>
      <c s="23" t="s">
        <v>78</v>
      </c>
      <c s="23" t="s">
        <v>129</v>
      </c>
      <c s="18" t="s">
        <v>40</v>
      </c>
      <c s="24" t="s">
        <v>130</v>
      </c>
      <c s="25" t="s">
        <v>106</v>
      </c>
      <c s="26">
        <v>29.438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131</v>
      </c>
    </row>
    <row r="40" spans="1:5" ht="12.75">
      <c r="A40" s="30" t="s">
        <v>45</v>
      </c>
      <c r="E40" s="31" t="s">
        <v>132</v>
      </c>
    </row>
    <row r="41" spans="1:5" ht="63.75">
      <c r="A41" t="s">
        <v>46</v>
      </c>
      <c r="E41" s="29" t="s">
        <v>109</v>
      </c>
    </row>
    <row r="42" spans="1:16" ht="12.75">
      <c r="A42" s="18" t="s">
        <v>38</v>
      </c>
      <c s="23" t="s">
        <v>33</v>
      </c>
      <c s="23" t="s">
        <v>133</v>
      </c>
      <c s="18" t="s">
        <v>40</v>
      </c>
      <c s="24" t="s">
        <v>134</v>
      </c>
      <c s="25" t="s">
        <v>115</v>
      </c>
      <c s="26">
        <v>2896.691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135</v>
      </c>
    </row>
    <row r="44" spans="1:5" ht="25.5">
      <c r="A44" s="30" t="s">
        <v>45</v>
      </c>
      <c r="E44" s="31" t="s">
        <v>136</v>
      </c>
    </row>
    <row r="45" spans="1:5" ht="25.5">
      <c r="A45" t="s">
        <v>46</v>
      </c>
      <c r="E45" s="29" t="s">
        <v>118</v>
      </c>
    </row>
    <row r="46" spans="1:16" ht="12.75">
      <c r="A46" s="18" t="s">
        <v>38</v>
      </c>
      <c s="23" t="s">
        <v>35</v>
      </c>
      <c s="23" t="s">
        <v>137</v>
      </c>
      <c s="18" t="s">
        <v>40</v>
      </c>
      <c s="24" t="s">
        <v>138</v>
      </c>
      <c s="25" t="s">
        <v>106</v>
      </c>
      <c s="26">
        <v>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139</v>
      </c>
    </row>
    <row r="48" spans="1:5" ht="12.75">
      <c r="A48" s="30" t="s">
        <v>45</v>
      </c>
      <c r="E48" s="31" t="s">
        <v>140</v>
      </c>
    </row>
    <row r="49" spans="1:5" ht="38.25">
      <c r="A49" t="s">
        <v>46</v>
      </c>
      <c r="E49" s="29" t="s">
        <v>141</v>
      </c>
    </row>
    <row r="50" spans="1:16" ht="12.75">
      <c r="A50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106</v>
      </c>
      <c s="26">
        <v>10.691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145</v>
      </c>
    </row>
    <row r="52" spans="1:5" ht="51">
      <c r="A52" s="30" t="s">
        <v>45</v>
      </c>
      <c r="E52" s="31" t="s">
        <v>146</v>
      </c>
    </row>
    <row r="53" spans="1:5" ht="369.75">
      <c r="A53" t="s">
        <v>46</v>
      </c>
      <c r="E53" s="29" t="s">
        <v>147</v>
      </c>
    </row>
    <row r="54" spans="1:16" ht="12.75">
      <c r="A54" s="18" t="s">
        <v>38</v>
      </c>
      <c s="23" t="s">
        <v>148</v>
      </c>
      <c s="23" t="s">
        <v>149</v>
      </c>
      <c s="18" t="s">
        <v>22</v>
      </c>
      <c s="24" t="s">
        <v>150</v>
      </c>
      <c s="25" t="s">
        <v>106</v>
      </c>
      <c s="26">
        <v>32.709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151</v>
      </c>
    </row>
    <row r="56" spans="1:5" ht="25.5">
      <c r="A56" s="30" t="s">
        <v>45</v>
      </c>
      <c r="E56" s="31" t="s">
        <v>152</v>
      </c>
    </row>
    <row r="57" spans="1:5" ht="369.75">
      <c r="A57" t="s">
        <v>46</v>
      </c>
      <c r="E57" s="29" t="s">
        <v>147</v>
      </c>
    </row>
    <row r="58" spans="1:16" ht="12.75">
      <c r="A58" s="18" t="s">
        <v>38</v>
      </c>
      <c s="23" t="s">
        <v>153</v>
      </c>
      <c s="23" t="s">
        <v>149</v>
      </c>
      <c s="18" t="s">
        <v>16</v>
      </c>
      <c s="24" t="s">
        <v>150</v>
      </c>
      <c s="25" t="s">
        <v>106</v>
      </c>
      <c s="26">
        <v>118.8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154</v>
      </c>
    </row>
    <row r="60" spans="1:5" ht="12.75">
      <c r="A60" s="30" t="s">
        <v>45</v>
      </c>
      <c r="E60" s="31" t="s">
        <v>155</v>
      </c>
    </row>
    <row r="61" spans="1:5" ht="369.75">
      <c r="A61" t="s">
        <v>46</v>
      </c>
      <c r="E61" s="29" t="s">
        <v>147</v>
      </c>
    </row>
    <row r="62" spans="1:16" ht="12.75">
      <c r="A62" s="18" t="s">
        <v>38</v>
      </c>
      <c s="23" t="s">
        <v>81</v>
      </c>
      <c s="23" t="s">
        <v>156</v>
      </c>
      <c s="18" t="s">
        <v>40</v>
      </c>
      <c s="24" t="s">
        <v>157</v>
      </c>
      <c s="25" t="s">
        <v>106</v>
      </c>
      <c s="26">
        <v>16.7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158</v>
      </c>
    </row>
    <row r="64" spans="1:5" ht="38.25">
      <c r="A64" s="30" t="s">
        <v>45</v>
      </c>
      <c r="E64" s="31" t="s">
        <v>159</v>
      </c>
    </row>
    <row r="65" spans="1:5" ht="318.75">
      <c r="A65" t="s">
        <v>46</v>
      </c>
      <c r="E65" s="29" t="s">
        <v>160</v>
      </c>
    </row>
    <row r="66" spans="1:16" ht="12.75">
      <c r="A66" s="18" t="s">
        <v>38</v>
      </c>
      <c s="23" t="s">
        <v>84</v>
      </c>
      <c s="23" t="s">
        <v>161</v>
      </c>
      <c s="18" t="s">
        <v>40</v>
      </c>
      <c s="24" t="s">
        <v>162</v>
      </c>
      <c s="25" t="s">
        <v>106</v>
      </c>
      <c s="26">
        <v>168.209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7.5">
      <c r="A68" s="30" t="s">
        <v>45</v>
      </c>
      <c r="E68" s="31" t="s">
        <v>163</v>
      </c>
    </row>
    <row r="69" spans="1:5" ht="191.25">
      <c r="A69" t="s">
        <v>46</v>
      </c>
      <c r="E69" s="29" t="s">
        <v>164</v>
      </c>
    </row>
    <row r="70" spans="1:16" ht="12.75">
      <c r="A70" s="18" t="s">
        <v>38</v>
      </c>
      <c s="23" t="s">
        <v>87</v>
      </c>
      <c s="23" t="s">
        <v>165</v>
      </c>
      <c s="18" t="s">
        <v>40</v>
      </c>
      <c s="24" t="s">
        <v>166</v>
      </c>
      <c s="25" t="s">
        <v>106</v>
      </c>
      <c s="26">
        <v>1.86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167</v>
      </c>
    </row>
    <row r="72" spans="1:5" ht="12.75">
      <c r="A72" s="30" t="s">
        <v>45</v>
      </c>
      <c r="E72" s="31" t="s">
        <v>168</v>
      </c>
    </row>
    <row r="73" spans="1:5" ht="229.5">
      <c r="A73" t="s">
        <v>46</v>
      </c>
      <c r="E73" s="29" t="s">
        <v>169</v>
      </c>
    </row>
    <row r="74" spans="1:16" ht="12.75">
      <c r="A74" s="18" t="s">
        <v>38</v>
      </c>
      <c s="23" t="s">
        <v>170</v>
      </c>
      <c s="23" t="s">
        <v>171</v>
      </c>
      <c s="18" t="s">
        <v>22</v>
      </c>
      <c s="24" t="s">
        <v>172</v>
      </c>
      <c s="25" t="s">
        <v>106</v>
      </c>
      <c s="26">
        <v>18.4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173</v>
      </c>
    </row>
    <row r="76" spans="1:5" ht="63.75">
      <c r="A76" s="30" t="s">
        <v>45</v>
      </c>
      <c r="E76" s="31" t="s">
        <v>174</v>
      </c>
    </row>
    <row r="77" spans="1:5" ht="229.5">
      <c r="A77" t="s">
        <v>46</v>
      </c>
      <c r="E77" s="29" t="s">
        <v>175</v>
      </c>
    </row>
    <row r="78" spans="1:16" ht="12.75">
      <c r="A78" s="18" t="s">
        <v>38</v>
      </c>
      <c s="23" t="s">
        <v>90</v>
      </c>
      <c s="23" t="s">
        <v>171</v>
      </c>
      <c s="18" t="s">
        <v>16</v>
      </c>
      <c s="24" t="s">
        <v>172</v>
      </c>
      <c s="25" t="s">
        <v>106</v>
      </c>
      <c s="26">
        <v>16.7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176</v>
      </c>
    </row>
    <row r="80" spans="1:5" ht="12.75">
      <c r="A80" s="30" t="s">
        <v>45</v>
      </c>
      <c r="E80" s="31" t="s">
        <v>177</v>
      </c>
    </row>
    <row r="81" spans="1:5" ht="229.5">
      <c r="A81" t="s">
        <v>46</v>
      </c>
      <c r="E81" s="29" t="s">
        <v>175</v>
      </c>
    </row>
    <row r="82" spans="1:16" ht="12.75">
      <c r="A82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181</v>
      </c>
      <c s="26">
        <v>549.5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182</v>
      </c>
    </row>
    <row r="84" spans="1:5" ht="12.75">
      <c r="A84" s="30" t="s">
        <v>45</v>
      </c>
      <c r="E84" s="31" t="s">
        <v>183</v>
      </c>
    </row>
    <row r="85" spans="1:5" ht="25.5">
      <c r="A85" t="s">
        <v>46</v>
      </c>
      <c r="E85" s="29" t="s">
        <v>184</v>
      </c>
    </row>
    <row r="86" spans="1:16" ht="12.75">
      <c r="A86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181</v>
      </c>
      <c s="26">
        <v>24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188</v>
      </c>
    </row>
    <row r="88" spans="1:5" ht="12.75">
      <c r="A88" s="30" t="s">
        <v>45</v>
      </c>
      <c r="E88" s="31" t="s">
        <v>189</v>
      </c>
    </row>
    <row r="89" spans="1:5" ht="25.5">
      <c r="A89" t="s">
        <v>46</v>
      </c>
      <c r="E89" s="29" t="s">
        <v>184</v>
      </c>
    </row>
    <row r="90" spans="1:16" ht="12.75">
      <c r="A90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106</v>
      </c>
      <c s="26">
        <v>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193</v>
      </c>
    </row>
    <row r="92" spans="1:5" ht="12.75">
      <c r="A92" s="30" t="s">
        <v>45</v>
      </c>
      <c r="E92" s="31" t="s">
        <v>140</v>
      </c>
    </row>
    <row r="93" spans="1:5" ht="38.25">
      <c r="A93" t="s">
        <v>46</v>
      </c>
      <c r="E93" s="29" t="s">
        <v>194</v>
      </c>
    </row>
    <row r="94" spans="1:16" ht="12.75">
      <c r="A94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106</v>
      </c>
      <c s="26">
        <v>8.831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198</v>
      </c>
    </row>
    <row r="96" spans="1:5" ht="12.75">
      <c r="A96" s="30" t="s">
        <v>45</v>
      </c>
      <c r="E96" s="31" t="s">
        <v>199</v>
      </c>
    </row>
    <row r="97" spans="1:5" ht="38.25">
      <c r="A97" t="s">
        <v>46</v>
      </c>
      <c r="E97" s="29" t="s">
        <v>200</v>
      </c>
    </row>
    <row r="98" spans="1:16" ht="12.75">
      <c r="A98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181</v>
      </c>
      <c s="26">
        <v>78.875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204</v>
      </c>
    </row>
    <row r="100" spans="1:5" ht="12.75">
      <c r="A100" s="30" t="s">
        <v>45</v>
      </c>
      <c r="E100" s="31" t="s">
        <v>205</v>
      </c>
    </row>
    <row r="101" spans="1:5" ht="25.5">
      <c r="A101" t="s">
        <v>46</v>
      </c>
      <c r="E101" s="29" t="s">
        <v>206</v>
      </c>
    </row>
    <row r="102" spans="1:16" ht="12.75">
      <c r="A102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181</v>
      </c>
      <c s="26">
        <v>157.75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210</v>
      </c>
    </row>
    <row r="104" spans="1:5" ht="12.75">
      <c r="A104" s="30" t="s">
        <v>45</v>
      </c>
      <c r="E104" s="31" t="s">
        <v>211</v>
      </c>
    </row>
    <row r="105" spans="1:5" ht="38.25">
      <c r="A105" t="s">
        <v>46</v>
      </c>
      <c r="E105" s="29" t="s">
        <v>212</v>
      </c>
    </row>
    <row r="106" spans="1:18" ht="12.75" customHeight="1">
      <c r="A106" s="5" t="s">
        <v>36</v>
      </c>
      <c s="5"/>
      <c s="35" t="s">
        <v>16</v>
      </c>
      <c s="5"/>
      <c s="21" t="s">
        <v>213</v>
      </c>
      <c s="5"/>
      <c s="5"/>
      <c s="5"/>
      <c s="36">
        <f>0+Q106</f>
      </c>
      <c r="O106">
        <f>0+R106</f>
      </c>
      <c r="Q106">
        <f>0+I107+I111+I115</f>
      </c>
      <c>
        <f>0+O107+O111+O115</f>
      </c>
    </row>
    <row r="107" spans="1:16" ht="12.75">
      <c r="A107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106</v>
      </c>
      <c s="26">
        <v>118.8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217</v>
      </c>
    </row>
    <row r="109" spans="1:5" ht="12.75">
      <c r="A109" s="30" t="s">
        <v>45</v>
      </c>
      <c r="E109" s="31" t="s">
        <v>155</v>
      </c>
    </row>
    <row r="110" spans="1:5" ht="38.25">
      <c r="A110" t="s">
        <v>46</v>
      </c>
      <c r="E110" s="29" t="s">
        <v>218</v>
      </c>
    </row>
    <row r="111" spans="1:16" ht="12.75">
      <c r="A111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181</v>
      </c>
      <c s="26">
        <v>396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222</v>
      </c>
    </row>
    <row r="113" spans="1:5" ht="12.75">
      <c r="A113" s="30" t="s">
        <v>45</v>
      </c>
      <c r="E113" s="31" t="s">
        <v>223</v>
      </c>
    </row>
    <row r="114" spans="1:5" ht="102">
      <c r="A114" t="s">
        <v>46</v>
      </c>
      <c r="E114" s="29" t="s">
        <v>224</v>
      </c>
    </row>
    <row r="115" spans="1:16" ht="12.75">
      <c r="A115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181</v>
      </c>
      <c s="26">
        <v>73.6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228</v>
      </c>
    </row>
    <row r="117" spans="1:5" ht="76.5">
      <c r="A117" s="30" t="s">
        <v>45</v>
      </c>
      <c r="E117" s="31" t="s">
        <v>229</v>
      </c>
    </row>
    <row r="118" spans="1:5" ht="102">
      <c r="A118" t="s">
        <v>46</v>
      </c>
      <c r="E118" s="29" t="s">
        <v>224</v>
      </c>
    </row>
    <row r="119" spans="1:18" ht="12.75" customHeight="1">
      <c r="A119" s="5" t="s">
        <v>36</v>
      </c>
      <c s="5"/>
      <c s="35" t="s">
        <v>15</v>
      </c>
      <c s="5"/>
      <c s="21" t="s">
        <v>230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234</v>
      </c>
      <c s="26">
        <v>42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235</v>
      </c>
    </row>
    <row r="122" spans="1:5" ht="12.75">
      <c r="A122" s="30" t="s">
        <v>45</v>
      </c>
      <c r="E122" s="31" t="s">
        <v>236</v>
      </c>
    </row>
    <row r="123" spans="1:5" ht="25.5">
      <c r="A123" t="s">
        <v>46</v>
      </c>
      <c r="E123" s="29" t="s">
        <v>237</v>
      </c>
    </row>
    <row r="124" spans="1:16" ht="12.75">
      <c r="A124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106</v>
      </c>
      <c s="26">
        <v>5.53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241</v>
      </c>
    </row>
    <row r="126" spans="1:5" ht="12.75">
      <c r="A126" s="30" t="s">
        <v>45</v>
      </c>
      <c r="E126" s="31" t="s">
        <v>242</v>
      </c>
    </row>
    <row r="127" spans="1:5" ht="382.5">
      <c r="A127" t="s">
        <v>46</v>
      </c>
      <c r="E127" s="29" t="s">
        <v>243</v>
      </c>
    </row>
    <row r="128" spans="1:16" ht="12.75">
      <c r="A128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97</v>
      </c>
      <c s="26">
        <v>0.885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247</v>
      </c>
    </row>
    <row r="130" spans="1:5" ht="12.75">
      <c r="A130" s="30" t="s">
        <v>45</v>
      </c>
      <c r="E130" s="31" t="s">
        <v>248</v>
      </c>
    </row>
    <row r="131" spans="1:5" ht="242.25">
      <c r="A131" t="s">
        <v>46</v>
      </c>
      <c r="E131" s="29" t="s">
        <v>249</v>
      </c>
    </row>
    <row r="132" spans="1:16" ht="25.5">
      <c r="A132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106</v>
      </c>
      <c s="26">
        <v>22.43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38.25">
      <c r="A133" s="28" t="s">
        <v>43</v>
      </c>
      <c r="E133" s="29" t="s">
        <v>253</v>
      </c>
    </row>
    <row r="134" spans="1:5" ht="25.5">
      <c r="A134" s="30" t="s">
        <v>45</v>
      </c>
      <c r="E134" s="31" t="s">
        <v>254</v>
      </c>
    </row>
    <row r="135" spans="1:5" ht="25.5">
      <c r="A135" t="s">
        <v>46</v>
      </c>
      <c r="E135" s="29" t="s">
        <v>255</v>
      </c>
    </row>
    <row r="136" spans="1:18" ht="12.75" customHeight="1">
      <c r="A136" s="5" t="s">
        <v>36</v>
      </c>
      <c s="5"/>
      <c s="35" t="s">
        <v>26</v>
      </c>
      <c s="5"/>
      <c s="21" t="s">
        <v>256</v>
      </c>
      <c s="5"/>
      <c s="5"/>
      <c s="5"/>
      <c s="36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106</v>
      </c>
      <c s="26">
        <v>3.218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260</v>
      </c>
    </row>
    <row r="139" spans="1:5" ht="12.75">
      <c r="A139" s="30" t="s">
        <v>45</v>
      </c>
      <c r="E139" s="31" t="s">
        <v>261</v>
      </c>
    </row>
    <row r="140" spans="1:5" ht="369.75">
      <c r="A140" t="s">
        <v>46</v>
      </c>
      <c r="E140" s="29" t="s">
        <v>262</v>
      </c>
    </row>
    <row r="141" spans="1:16" ht="12.75">
      <c r="A141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106</v>
      </c>
      <c s="26">
        <v>0.1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266</v>
      </c>
    </row>
    <row r="143" spans="1:5" ht="12.75">
      <c r="A143" s="30" t="s">
        <v>45</v>
      </c>
      <c r="E143" s="31" t="s">
        <v>267</v>
      </c>
    </row>
    <row r="144" spans="1:5" ht="369.75">
      <c r="A144" t="s">
        <v>46</v>
      </c>
      <c r="E144" s="29" t="s">
        <v>262</v>
      </c>
    </row>
    <row r="145" spans="1:16" ht="12.75">
      <c r="A145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106</v>
      </c>
      <c s="26">
        <v>0.124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271</v>
      </c>
    </row>
    <row r="147" spans="1:5" ht="12.75">
      <c r="A147" s="30" t="s">
        <v>45</v>
      </c>
      <c r="E147" s="31" t="s">
        <v>272</v>
      </c>
    </row>
    <row r="148" spans="1:5" ht="369.75">
      <c r="A148" t="s">
        <v>46</v>
      </c>
      <c r="E148" s="29" t="s">
        <v>262</v>
      </c>
    </row>
    <row r="149" spans="1:16" ht="12.75">
      <c r="A149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106</v>
      </c>
      <c s="26">
        <v>0.2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276</v>
      </c>
    </row>
    <row r="151" spans="1:5" ht="12.75">
      <c r="A151" s="30" t="s">
        <v>45</v>
      </c>
      <c r="E151" s="31" t="s">
        <v>277</v>
      </c>
    </row>
    <row r="152" spans="1:5" ht="102">
      <c r="A152" t="s">
        <v>46</v>
      </c>
      <c r="E152" s="29" t="s">
        <v>278</v>
      </c>
    </row>
    <row r="153" spans="1:18" ht="12.75" customHeight="1">
      <c r="A153" s="5" t="s">
        <v>36</v>
      </c>
      <c s="5"/>
      <c s="35" t="s">
        <v>28</v>
      </c>
      <c s="5"/>
      <c s="21" t="s">
        <v>279</v>
      </c>
      <c s="5"/>
      <c s="5"/>
      <c s="5"/>
      <c s="36">
        <f>0+Q153</f>
      </c>
      <c r="O153">
        <f>0+R153</f>
      </c>
      <c r="Q153">
        <f>0+I154+I158+I162+I166+I170+I174+I178+I182+I186</f>
      </c>
      <c>
        <f>0+O154+O158+O162+O166+O170+O174+O178+O182+O186</f>
      </c>
    </row>
    <row r="154" spans="1:16" ht="12.75">
      <c r="A154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181</v>
      </c>
      <c s="26">
        <v>537.725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283</v>
      </c>
    </row>
    <row r="156" spans="1:5" ht="12.75">
      <c r="A156" s="30" t="s">
        <v>45</v>
      </c>
      <c r="E156" s="31" t="s">
        <v>284</v>
      </c>
    </row>
    <row r="157" spans="1:5" ht="51">
      <c r="A157" t="s">
        <v>46</v>
      </c>
      <c r="E157" s="29" t="s">
        <v>285</v>
      </c>
    </row>
    <row r="158" spans="1:16" ht="12.75">
      <c r="A158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181</v>
      </c>
      <c s="26">
        <v>549.5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289</v>
      </c>
    </row>
    <row r="160" spans="1:5" ht="12.75">
      <c r="A160" s="30" t="s">
        <v>45</v>
      </c>
      <c r="E160" s="31" t="s">
        <v>183</v>
      </c>
    </row>
    <row r="161" spans="1:5" ht="51">
      <c r="A161" t="s">
        <v>46</v>
      </c>
      <c r="E161" s="29" t="s">
        <v>285</v>
      </c>
    </row>
    <row r="162" spans="1:16" ht="12.75">
      <c r="A162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106</v>
      </c>
      <c s="26">
        <v>10.125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293</v>
      </c>
    </row>
    <row r="164" spans="1:5" ht="12.75">
      <c r="A164" s="30" t="s">
        <v>45</v>
      </c>
      <c r="E164" s="31" t="s">
        <v>294</v>
      </c>
    </row>
    <row r="165" spans="1:5" ht="102">
      <c r="A165" t="s">
        <v>46</v>
      </c>
      <c r="E165" s="29" t="s">
        <v>295</v>
      </c>
    </row>
    <row r="166" spans="1:16" ht="12.75">
      <c r="A166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181</v>
      </c>
      <c s="26">
        <v>533.8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299</v>
      </c>
    </row>
    <row r="168" spans="1:5" ht="12.75">
      <c r="A168" s="30" t="s">
        <v>45</v>
      </c>
      <c r="E168" s="31" t="s">
        <v>300</v>
      </c>
    </row>
    <row r="169" spans="1:5" ht="51">
      <c r="A169" t="s">
        <v>46</v>
      </c>
      <c r="E169" s="29" t="s">
        <v>301</v>
      </c>
    </row>
    <row r="170" spans="1:16" ht="12.75">
      <c r="A170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181</v>
      </c>
      <c s="26">
        <v>1044.05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305</v>
      </c>
    </row>
    <row r="172" spans="1:5" ht="76.5">
      <c r="A172" s="30" t="s">
        <v>45</v>
      </c>
      <c r="E172" s="31" t="s">
        <v>306</v>
      </c>
    </row>
    <row r="173" spans="1:5" ht="51">
      <c r="A173" t="s">
        <v>46</v>
      </c>
      <c r="E173" s="29" t="s">
        <v>301</v>
      </c>
    </row>
    <row r="174" spans="1:16" ht="12.75">
      <c r="A174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181</v>
      </c>
      <c s="26">
        <v>518.1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310</v>
      </c>
    </row>
    <row r="176" spans="1:5" ht="12.75">
      <c r="A176" s="30" t="s">
        <v>45</v>
      </c>
      <c r="E176" s="31" t="s">
        <v>311</v>
      </c>
    </row>
    <row r="177" spans="1:5" ht="140.25">
      <c r="A177" t="s">
        <v>46</v>
      </c>
      <c r="E177" s="29" t="s">
        <v>312</v>
      </c>
    </row>
    <row r="178" spans="1:16" ht="12.75">
      <c r="A178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181</v>
      </c>
      <c s="26">
        <v>525.95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316</v>
      </c>
    </row>
    <row r="180" spans="1:5" ht="12.75">
      <c r="A180" s="30" t="s">
        <v>45</v>
      </c>
      <c r="E180" s="31" t="s">
        <v>317</v>
      </c>
    </row>
    <row r="181" spans="1:5" ht="140.25">
      <c r="A181" t="s">
        <v>46</v>
      </c>
      <c r="E181" s="29" t="s">
        <v>312</v>
      </c>
    </row>
    <row r="182" spans="1:16" ht="12.75">
      <c r="A182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181</v>
      </c>
      <c s="26">
        <v>533.8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321</v>
      </c>
    </row>
    <row r="184" spans="1:5" ht="12.75">
      <c r="A184" s="30" t="s">
        <v>45</v>
      </c>
      <c r="E184" s="31" t="s">
        <v>300</v>
      </c>
    </row>
    <row r="185" spans="1:5" ht="140.25">
      <c r="A185" t="s">
        <v>46</v>
      </c>
      <c r="E185" s="29" t="s">
        <v>312</v>
      </c>
    </row>
    <row r="186" spans="1:16" ht="12.75">
      <c r="A186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325</v>
      </c>
      <c s="26">
        <v>10.4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326</v>
      </c>
    </row>
    <row r="188" spans="1:5" ht="12.75">
      <c r="A188" s="30" t="s">
        <v>45</v>
      </c>
      <c r="E188" s="31" t="s">
        <v>327</v>
      </c>
    </row>
    <row r="189" spans="1:5" ht="38.25">
      <c r="A189" t="s">
        <v>46</v>
      </c>
      <c r="E189" s="29" t="s">
        <v>328</v>
      </c>
    </row>
    <row r="190" spans="1:18" ht="12.75" customHeight="1">
      <c r="A190" s="5" t="s">
        <v>36</v>
      </c>
      <c s="5"/>
      <c s="35" t="s">
        <v>124</v>
      </c>
      <c s="5"/>
      <c s="21" t="s">
        <v>329</v>
      </c>
      <c s="5"/>
      <c s="5"/>
      <c s="5"/>
      <c s="36">
        <f>0+Q190</f>
      </c>
      <c r="O190">
        <f>0+R190</f>
      </c>
      <c r="Q190">
        <f>0+I191+I195</f>
      </c>
      <c>
        <f>0+O191+O195</f>
      </c>
    </row>
    <row r="191" spans="1:16" ht="12.75">
      <c r="A191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181</v>
      </c>
      <c s="26">
        <v>18.2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333</v>
      </c>
    </row>
    <row r="193" spans="1:5" ht="12.75">
      <c r="A193" s="30" t="s">
        <v>45</v>
      </c>
      <c r="E193" s="31" t="s">
        <v>334</v>
      </c>
    </row>
    <row r="194" spans="1:5" ht="51">
      <c r="A194" t="s">
        <v>46</v>
      </c>
      <c r="E194" s="29" t="s">
        <v>335</v>
      </c>
    </row>
    <row r="195" spans="1:16" ht="12.75">
      <c r="A195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181</v>
      </c>
      <c s="26">
        <v>4.9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339</v>
      </c>
    </row>
    <row r="197" spans="1:5" ht="12.75">
      <c r="A197" s="30" t="s">
        <v>45</v>
      </c>
      <c r="E197" s="31" t="s">
        <v>340</v>
      </c>
    </row>
    <row r="198" spans="1:5" ht="51">
      <c r="A198" t="s">
        <v>46</v>
      </c>
      <c r="E198" s="29" t="s">
        <v>335</v>
      </c>
    </row>
    <row r="199" spans="1:18" ht="12.75" customHeight="1">
      <c r="A199" s="5" t="s">
        <v>36</v>
      </c>
      <c s="5"/>
      <c s="35" t="s">
        <v>78</v>
      </c>
      <c s="5"/>
      <c s="21" t="s">
        <v>341</v>
      </c>
      <c s="5"/>
      <c s="5"/>
      <c s="5"/>
      <c s="36">
        <f>0+Q199</f>
      </c>
      <c r="O199">
        <f>0+R199</f>
      </c>
      <c r="Q199">
        <f>0+I200+I204</f>
      </c>
      <c>
        <f>0+O200+O204</f>
      </c>
    </row>
    <row r="200" spans="1:16" ht="12.75">
      <c r="A200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325</v>
      </c>
      <c s="26">
        <v>7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345</v>
      </c>
    </row>
    <row r="202" spans="1:5" ht="12.75">
      <c r="A202" s="30" t="s">
        <v>45</v>
      </c>
      <c r="E202" s="31" t="s">
        <v>346</v>
      </c>
    </row>
    <row r="203" spans="1:5" ht="255">
      <c r="A203" t="s">
        <v>46</v>
      </c>
      <c r="E203" s="29" t="s">
        <v>347</v>
      </c>
    </row>
    <row r="204" spans="1:16" ht="12.75">
      <c r="A204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325</v>
      </c>
      <c s="26">
        <v>40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351</v>
      </c>
    </row>
    <row r="206" spans="1:5" ht="12.75">
      <c r="A206" s="30" t="s">
        <v>45</v>
      </c>
      <c r="E206" s="31" t="s">
        <v>352</v>
      </c>
    </row>
    <row r="207" spans="1:5" ht="242.25">
      <c r="A207" t="s">
        <v>46</v>
      </c>
      <c r="E207" s="29" t="s">
        <v>353</v>
      </c>
    </row>
    <row r="208" spans="1:18" ht="12.75" customHeight="1">
      <c r="A208" s="5" t="s">
        <v>36</v>
      </c>
      <c s="5"/>
      <c s="35" t="s">
        <v>33</v>
      </c>
      <c s="5"/>
      <c s="21" t="s">
        <v>354</v>
      </c>
      <c s="5"/>
      <c s="5"/>
      <c s="5"/>
      <c s="36">
        <f>0+Q208</f>
      </c>
      <c r="O208">
        <f>0+R208</f>
      </c>
      <c r="Q208">
        <f>0+I209+I213+I217</f>
      </c>
      <c>
        <f>0+O209+O213+O217</f>
      </c>
    </row>
    <row r="209" spans="1:16" ht="12.75">
      <c r="A209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325</v>
      </c>
      <c s="26">
        <v>14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358</v>
      </c>
    </row>
    <row r="211" spans="1:5" ht="12.75">
      <c r="A211" s="30" t="s">
        <v>45</v>
      </c>
      <c r="E211" s="31" t="s">
        <v>359</v>
      </c>
    </row>
    <row r="212" spans="1:5" ht="63.75">
      <c r="A212" t="s">
        <v>46</v>
      </c>
      <c r="E212" s="29" t="s">
        <v>360</v>
      </c>
    </row>
    <row r="213" spans="1:16" ht="25.5">
      <c r="A213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181</v>
      </c>
      <c s="26">
        <v>19.625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364</v>
      </c>
    </row>
    <row r="215" spans="1:5" ht="12.75">
      <c r="A215" s="30" t="s">
        <v>45</v>
      </c>
      <c r="E215" s="31" t="s">
        <v>365</v>
      </c>
    </row>
    <row r="216" spans="1:5" ht="38.25">
      <c r="A216" t="s">
        <v>46</v>
      </c>
      <c r="E216" s="29" t="s">
        <v>366</v>
      </c>
    </row>
    <row r="217" spans="1:16" ht="12.75">
      <c r="A217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325</v>
      </c>
      <c s="26">
        <v>10.4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370</v>
      </c>
    </row>
    <row r="219" spans="1:5" ht="12.75">
      <c r="A219" s="30" t="s">
        <v>45</v>
      </c>
      <c r="E219" s="31" t="s">
        <v>327</v>
      </c>
    </row>
    <row r="220" spans="1:5" ht="25.5">
      <c r="A220" t="s">
        <v>46</v>
      </c>
      <c r="E220" s="29" t="s">
        <v>371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0+O8+O13+O22+O27+O40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372</v>
      </c>
      <c s="32">
        <f>0+I8+I13+I22+I27+I40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372</v>
      </c>
      <c s="5"/>
      <c s="14" t="s">
        <v>373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95</v>
      </c>
      <c s="18" t="s">
        <v>40</v>
      </c>
      <c s="24" t="s">
        <v>96</v>
      </c>
      <c s="25" t="s">
        <v>97</v>
      </c>
      <c s="26">
        <v>57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98</v>
      </c>
    </row>
    <row r="11" spans="1:5" ht="25.5">
      <c r="A11" s="30" t="s">
        <v>45</v>
      </c>
      <c r="E11" s="31" t="s">
        <v>374</v>
      </c>
    </row>
    <row r="12" spans="1:5" ht="25.5">
      <c r="A12" t="s">
        <v>46</v>
      </c>
      <c r="E12" s="29" t="s">
        <v>100</v>
      </c>
    </row>
    <row r="13" spans="1:18" ht="12.75" customHeight="1">
      <c r="A13" s="5" t="s">
        <v>36</v>
      </c>
      <c s="5"/>
      <c s="35" t="s">
        <v>22</v>
      </c>
      <c s="5"/>
      <c s="21" t="s">
        <v>103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25.5">
      <c r="A14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106</v>
      </c>
      <c s="26">
        <v>30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375</v>
      </c>
    </row>
    <row r="16" spans="1:5" ht="12.75">
      <c r="A16" s="30" t="s">
        <v>45</v>
      </c>
      <c r="E16" s="31" t="s">
        <v>376</v>
      </c>
    </row>
    <row r="17" spans="1:5" ht="63.75">
      <c r="A17" t="s">
        <v>46</v>
      </c>
      <c r="E17" s="29" t="s">
        <v>109</v>
      </c>
    </row>
    <row r="18" spans="1:16" ht="25.5">
      <c r="A18" s="18" t="s">
        <v>38</v>
      </c>
      <c s="23" t="s">
        <v>15</v>
      </c>
      <c s="23" t="s">
        <v>377</v>
      </c>
      <c s="18" t="s">
        <v>40</v>
      </c>
      <c s="24" t="s">
        <v>378</v>
      </c>
      <c s="25" t="s">
        <v>106</v>
      </c>
      <c s="26">
        <v>21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379</v>
      </c>
    </row>
    <row r="20" spans="1:5" ht="12.75">
      <c r="A20" s="30" t="s">
        <v>45</v>
      </c>
      <c r="E20" s="31" t="s">
        <v>380</v>
      </c>
    </row>
    <row r="21" spans="1:5" ht="25.5">
      <c r="A21" t="s">
        <v>46</v>
      </c>
      <c r="E21" s="29" t="s">
        <v>123</v>
      </c>
    </row>
    <row r="22" spans="1:18" ht="12.75" customHeight="1">
      <c r="A22" s="5" t="s">
        <v>36</v>
      </c>
      <c s="5"/>
      <c s="35" t="s">
        <v>16</v>
      </c>
      <c s="5"/>
      <c s="21" t="s">
        <v>213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220</v>
      </c>
      <c s="18" t="s">
        <v>40</v>
      </c>
      <c s="24" t="s">
        <v>221</v>
      </c>
      <c s="25" t="s">
        <v>181</v>
      </c>
      <c s="26">
        <v>220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381</v>
      </c>
    </row>
    <row r="25" spans="1:5" ht="12.75">
      <c r="A25" s="30" t="s">
        <v>45</v>
      </c>
      <c r="E25" s="31" t="s">
        <v>382</v>
      </c>
    </row>
    <row r="26" spans="1:5" ht="102">
      <c r="A26" t="s">
        <v>46</v>
      </c>
      <c r="E26" s="29" t="s">
        <v>224</v>
      </c>
    </row>
    <row r="27" spans="1:18" ht="12.75" customHeight="1">
      <c r="A27" s="5" t="s">
        <v>36</v>
      </c>
      <c s="5"/>
      <c s="35" t="s">
        <v>28</v>
      </c>
      <c s="5"/>
      <c s="21" t="s">
        <v>279</v>
      </c>
      <c s="5"/>
      <c s="5"/>
      <c s="5"/>
      <c s="36">
        <f>0+Q27</f>
      </c>
      <c r="O27">
        <f>0+R27</f>
      </c>
      <c r="Q27">
        <f>0+I28+I32+I36</f>
      </c>
      <c>
        <f>0+O28+O32+O36</f>
      </c>
    </row>
    <row r="28" spans="1:16" ht="12.75">
      <c r="A28" s="18" t="s">
        <v>38</v>
      </c>
      <c s="23" t="s">
        <v>28</v>
      </c>
      <c s="23" t="s">
        <v>287</v>
      </c>
      <c s="18" t="s">
        <v>40</v>
      </c>
      <c s="24" t="s">
        <v>383</v>
      </c>
      <c s="25" t="s">
        <v>181</v>
      </c>
      <c s="26">
        <v>150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384</v>
      </c>
    </row>
    <row r="30" spans="1:5" ht="12.75">
      <c r="A30" s="30" t="s">
        <v>45</v>
      </c>
      <c r="E30" s="31" t="s">
        <v>385</v>
      </c>
    </row>
    <row r="31" spans="1:5" ht="51">
      <c r="A31" t="s">
        <v>46</v>
      </c>
      <c r="E31" s="29" t="s">
        <v>285</v>
      </c>
    </row>
    <row r="32" spans="1:16" ht="12.75">
      <c r="A32" s="18" t="s">
        <v>38</v>
      </c>
      <c s="23" t="s">
        <v>30</v>
      </c>
      <c s="23" t="s">
        <v>386</v>
      </c>
      <c s="18" t="s">
        <v>40</v>
      </c>
      <c s="24" t="s">
        <v>387</v>
      </c>
      <c s="25" t="s">
        <v>97</v>
      </c>
      <c s="26">
        <v>60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51">
      <c r="A33" s="28" t="s">
        <v>43</v>
      </c>
      <c r="E33" s="29" t="s">
        <v>388</v>
      </c>
    </row>
    <row r="34" spans="1:5" ht="12.75">
      <c r="A34" s="30" t="s">
        <v>45</v>
      </c>
      <c r="E34" s="31" t="s">
        <v>389</v>
      </c>
    </row>
    <row r="35" spans="1:5" ht="89.25">
      <c r="A35" t="s">
        <v>46</v>
      </c>
      <c r="E35" s="29" t="s">
        <v>390</v>
      </c>
    </row>
    <row r="36" spans="1:16" ht="12.75">
      <c r="A36" s="18" t="s">
        <v>38</v>
      </c>
      <c s="23" t="s">
        <v>124</v>
      </c>
      <c s="23" t="s">
        <v>391</v>
      </c>
      <c s="18" t="s">
        <v>40</v>
      </c>
      <c s="24" t="s">
        <v>392</v>
      </c>
      <c s="25" t="s">
        <v>181</v>
      </c>
      <c s="26">
        <v>70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38.25">
      <c r="A37" s="28" t="s">
        <v>43</v>
      </c>
      <c r="E37" s="29" t="s">
        <v>393</v>
      </c>
    </row>
    <row r="38" spans="1:5" ht="12.75">
      <c r="A38" s="30" t="s">
        <v>45</v>
      </c>
      <c r="E38" s="31" t="s">
        <v>40</v>
      </c>
    </row>
    <row r="39" spans="1:5" ht="153">
      <c r="A39" t="s">
        <v>46</v>
      </c>
      <c r="E39" s="29" t="s">
        <v>394</v>
      </c>
    </row>
    <row r="40" spans="1:18" ht="12.75" customHeight="1">
      <c r="A40" s="5" t="s">
        <v>36</v>
      </c>
      <c s="5"/>
      <c s="35" t="s">
        <v>33</v>
      </c>
      <c s="5"/>
      <c s="21" t="s">
        <v>354</v>
      </c>
      <c s="5"/>
      <c s="5"/>
      <c s="5"/>
      <c s="36">
        <f>0+Q40</f>
      </c>
      <c r="O40">
        <f>0+R40</f>
      </c>
      <c r="Q40">
        <f>0+I41+I45+I49+I53+I57+I61+I65+I69+I73+I77+I81+I85+I89+I93+I97</f>
      </c>
      <c>
        <f>0+O41+O45+O49+O53+O57+O61+O65+O69+O73+O77+O81+O85+O89+O93+O97</f>
      </c>
    </row>
    <row r="41" spans="1:16" ht="12.75">
      <c r="A41" s="18" t="s">
        <v>38</v>
      </c>
      <c s="23" t="s">
        <v>78</v>
      </c>
      <c s="23" t="s">
        <v>395</v>
      </c>
      <c s="18" t="s">
        <v>40</v>
      </c>
      <c s="24" t="s">
        <v>396</v>
      </c>
      <c s="25" t="s">
        <v>397</v>
      </c>
      <c s="26">
        <v>1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398</v>
      </c>
    </row>
    <row r="43" spans="1:5" ht="12.75">
      <c r="A43" s="30" t="s">
        <v>45</v>
      </c>
      <c r="E43" s="31" t="s">
        <v>399</v>
      </c>
    </row>
    <row r="44" spans="1:5" ht="38.25">
      <c r="A44" t="s">
        <v>46</v>
      </c>
      <c r="E44" s="29" t="s">
        <v>400</v>
      </c>
    </row>
    <row r="45" spans="1:16" ht="25.5">
      <c r="A45" s="18" t="s">
        <v>38</v>
      </c>
      <c s="23" t="s">
        <v>33</v>
      </c>
      <c s="23" t="s">
        <v>401</v>
      </c>
      <c s="18" t="s">
        <v>40</v>
      </c>
      <c s="24" t="s">
        <v>402</v>
      </c>
      <c s="25" t="s">
        <v>397</v>
      </c>
      <c s="26">
        <v>5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403</v>
      </c>
    </row>
    <row r="47" spans="1:5" ht="89.25">
      <c r="A47" s="30" t="s">
        <v>45</v>
      </c>
      <c r="E47" s="31" t="s">
        <v>404</v>
      </c>
    </row>
    <row r="48" spans="1:5" ht="63.75">
      <c r="A48" t="s">
        <v>46</v>
      </c>
      <c r="E48" s="29" t="s">
        <v>405</v>
      </c>
    </row>
    <row r="49" spans="1:16" ht="12.75">
      <c r="A49" s="18" t="s">
        <v>38</v>
      </c>
      <c s="23" t="s">
        <v>35</v>
      </c>
      <c s="23" t="s">
        <v>406</v>
      </c>
      <c s="18" t="s">
        <v>40</v>
      </c>
      <c s="24" t="s">
        <v>407</v>
      </c>
      <c s="25" t="s">
        <v>397</v>
      </c>
      <c s="26">
        <v>5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408</v>
      </c>
    </row>
    <row r="51" spans="1:5" ht="12.75">
      <c r="A51" s="30" t="s">
        <v>45</v>
      </c>
      <c r="E51" s="31" t="s">
        <v>409</v>
      </c>
    </row>
    <row r="52" spans="1:5" ht="25.5">
      <c r="A52" t="s">
        <v>46</v>
      </c>
      <c r="E52" s="29" t="s">
        <v>410</v>
      </c>
    </row>
    <row r="53" spans="1:16" ht="12.75">
      <c r="A53" s="18" t="s">
        <v>38</v>
      </c>
      <c s="23" t="s">
        <v>142</v>
      </c>
      <c s="23" t="s">
        <v>411</v>
      </c>
      <c s="18" t="s">
        <v>40</v>
      </c>
      <c s="24" t="s">
        <v>412</v>
      </c>
      <c s="25" t="s">
        <v>413</v>
      </c>
      <c s="26">
        <v>490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414</v>
      </c>
    </row>
    <row r="55" spans="1:5" ht="89.25">
      <c r="A55" s="30" t="s">
        <v>45</v>
      </c>
      <c r="E55" s="31" t="s">
        <v>415</v>
      </c>
    </row>
    <row r="56" spans="1:5" ht="25.5">
      <c r="A56" t="s">
        <v>46</v>
      </c>
      <c r="E56" s="29" t="s">
        <v>416</v>
      </c>
    </row>
    <row r="57" spans="1:16" ht="12.75">
      <c r="A57" s="18" t="s">
        <v>38</v>
      </c>
      <c s="23" t="s">
        <v>148</v>
      </c>
      <c s="23" t="s">
        <v>417</v>
      </c>
      <c s="18" t="s">
        <v>40</v>
      </c>
      <c s="24" t="s">
        <v>418</v>
      </c>
      <c s="25" t="s">
        <v>181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419</v>
      </c>
    </row>
    <row r="59" spans="1:5" ht="12.75">
      <c r="A59" s="30" t="s">
        <v>45</v>
      </c>
      <c r="E59" s="31" t="s">
        <v>420</v>
      </c>
    </row>
    <row r="60" spans="1:5" ht="38.25">
      <c r="A60" t="s">
        <v>46</v>
      </c>
      <c r="E60" s="29" t="s">
        <v>421</v>
      </c>
    </row>
    <row r="61" spans="1:16" ht="12.75">
      <c r="A61" s="18" t="s">
        <v>38</v>
      </c>
      <c s="23" t="s">
        <v>153</v>
      </c>
      <c s="23" t="s">
        <v>422</v>
      </c>
      <c s="18" t="s">
        <v>40</v>
      </c>
      <c s="24" t="s">
        <v>423</v>
      </c>
      <c s="25" t="s">
        <v>181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424</v>
      </c>
    </row>
    <row r="64" spans="1:5" ht="25.5">
      <c r="A64" t="s">
        <v>46</v>
      </c>
      <c r="E64" s="29" t="s">
        <v>425</v>
      </c>
    </row>
    <row r="65" spans="1:16" ht="12.75">
      <c r="A65" s="18" t="s">
        <v>38</v>
      </c>
      <c s="23" t="s">
        <v>81</v>
      </c>
      <c s="23" t="s">
        <v>426</v>
      </c>
      <c s="18" t="s">
        <v>40</v>
      </c>
      <c s="24" t="s">
        <v>427</v>
      </c>
      <c s="25" t="s">
        <v>397</v>
      </c>
      <c s="26">
        <v>10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428</v>
      </c>
    </row>
    <row r="67" spans="1:5" ht="12.75">
      <c r="A67" s="30" t="s">
        <v>45</v>
      </c>
      <c r="E67" s="31" t="s">
        <v>429</v>
      </c>
    </row>
    <row r="68" spans="1:5" ht="76.5">
      <c r="A68" t="s">
        <v>46</v>
      </c>
      <c r="E68" s="29" t="s">
        <v>430</v>
      </c>
    </row>
    <row r="69" spans="1:16" ht="12.75">
      <c r="A69" s="18" t="s">
        <v>38</v>
      </c>
      <c s="23" t="s">
        <v>84</v>
      </c>
      <c s="23" t="s">
        <v>431</v>
      </c>
      <c s="18" t="s">
        <v>40</v>
      </c>
      <c s="24" t="s">
        <v>432</v>
      </c>
      <c s="25" t="s">
        <v>397</v>
      </c>
      <c s="26">
        <v>10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433</v>
      </c>
    </row>
    <row r="71" spans="1:5" ht="12.75">
      <c r="A71" s="30" t="s">
        <v>45</v>
      </c>
      <c r="E71" s="31" t="s">
        <v>434</v>
      </c>
    </row>
    <row r="72" spans="1:5" ht="25.5">
      <c r="A72" t="s">
        <v>46</v>
      </c>
      <c r="E72" s="29" t="s">
        <v>435</v>
      </c>
    </row>
    <row r="73" spans="1:16" ht="12.75">
      <c r="A73" s="18" t="s">
        <v>38</v>
      </c>
      <c s="23" t="s">
        <v>87</v>
      </c>
      <c s="23" t="s">
        <v>436</v>
      </c>
      <c s="18" t="s">
        <v>40</v>
      </c>
      <c s="24" t="s">
        <v>437</v>
      </c>
      <c s="25" t="s">
        <v>413</v>
      </c>
      <c s="26">
        <v>980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414</v>
      </c>
    </row>
    <row r="75" spans="1:5" ht="89.25">
      <c r="A75" s="30" t="s">
        <v>45</v>
      </c>
      <c r="E75" s="31" t="s">
        <v>438</v>
      </c>
    </row>
    <row r="76" spans="1:5" ht="25.5">
      <c r="A76" t="s">
        <v>46</v>
      </c>
      <c r="E76" s="29" t="s">
        <v>439</v>
      </c>
    </row>
    <row r="77" spans="1:16" ht="12.75">
      <c r="A77" s="18" t="s">
        <v>38</v>
      </c>
      <c s="23" t="s">
        <v>170</v>
      </c>
      <c s="23" t="s">
        <v>440</v>
      </c>
      <c s="18" t="s">
        <v>40</v>
      </c>
      <c s="24" t="s">
        <v>441</v>
      </c>
      <c s="25" t="s">
        <v>397</v>
      </c>
      <c s="26">
        <v>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442</v>
      </c>
    </row>
    <row r="79" spans="1:5" ht="12.75">
      <c r="A79" s="30" t="s">
        <v>45</v>
      </c>
      <c r="E79" s="31" t="s">
        <v>424</v>
      </c>
    </row>
    <row r="80" spans="1:5" ht="76.5">
      <c r="A80" t="s">
        <v>46</v>
      </c>
      <c r="E80" s="29" t="s">
        <v>430</v>
      </c>
    </row>
    <row r="81" spans="1:16" ht="12.75">
      <c r="A81" s="18" t="s">
        <v>38</v>
      </c>
      <c s="23" t="s">
        <v>90</v>
      </c>
      <c s="23" t="s">
        <v>443</v>
      </c>
      <c s="18" t="s">
        <v>40</v>
      </c>
      <c s="24" t="s">
        <v>444</v>
      </c>
      <c s="25" t="s">
        <v>397</v>
      </c>
      <c s="26">
        <v>2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445</v>
      </c>
    </row>
    <row r="83" spans="1:5" ht="12.75">
      <c r="A83" s="30" t="s">
        <v>45</v>
      </c>
      <c r="E83" s="31" t="s">
        <v>424</v>
      </c>
    </row>
    <row r="84" spans="1:5" ht="25.5">
      <c r="A84" t="s">
        <v>46</v>
      </c>
      <c r="E84" s="29" t="s">
        <v>435</v>
      </c>
    </row>
    <row r="85" spans="1:16" ht="12.75">
      <c r="A85" s="18" t="s">
        <v>38</v>
      </c>
      <c s="23" t="s">
        <v>178</v>
      </c>
      <c s="23" t="s">
        <v>446</v>
      </c>
      <c s="18" t="s">
        <v>40</v>
      </c>
      <c s="24" t="s">
        <v>447</v>
      </c>
      <c s="25" t="s">
        <v>413</v>
      </c>
      <c s="26">
        <v>196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414</v>
      </c>
    </row>
    <row r="87" spans="1:5" ht="89.25">
      <c r="A87" s="30" t="s">
        <v>45</v>
      </c>
      <c r="E87" s="31" t="s">
        <v>448</v>
      </c>
    </row>
    <row r="88" spans="1:5" ht="25.5">
      <c r="A88" t="s">
        <v>46</v>
      </c>
      <c r="E88" s="29" t="s">
        <v>439</v>
      </c>
    </row>
    <row r="89" spans="1:16" ht="12.75">
      <c r="A89" s="18" t="s">
        <v>38</v>
      </c>
      <c s="23" t="s">
        <v>185</v>
      </c>
      <c s="23" t="s">
        <v>449</v>
      </c>
      <c s="18" t="s">
        <v>40</v>
      </c>
      <c s="24" t="s">
        <v>450</v>
      </c>
      <c s="25" t="s">
        <v>397</v>
      </c>
      <c s="26">
        <v>23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451</v>
      </c>
    </row>
    <row r="91" spans="1:5" ht="12.75">
      <c r="A91" s="30" t="s">
        <v>45</v>
      </c>
      <c r="E91" s="31" t="s">
        <v>452</v>
      </c>
    </row>
    <row r="92" spans="1:5" ht="63.75">
      <c r="A92" t="s">
        <v>46</v>
      </c>
      <c r="E92" s="29" t="s">
        <v>453</v>
      </c>
    </row>
    <row r="93" spans="1:16" ht="12.75">
      <c r="A93" s="18" t="s">
        <v>38</v>
      </c>
      <c s="23" t="s">
        <v>190</v>
      </c>
      <c s="23" t="s">
        <v>454</v>
      </c>
      <c s="18" t="s">
        <v>40</v>
      </c>
      <c s="24" t="s">
        <v>455</v>
      </c>
      <c s="25" t="s">
        <v>397</v>
      </c>
      <c s="26">
        <v>23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456</v>
      </c>
    </row>
    <row r="95" spans="1:5" ht="12.75">
      <c r="A95" s="30" t="s">
        <v>45</v>
      </c>
      <c r="E95" s="31" t="s">
        <v>457</v>
      </c>
    </row>
    <row r="96" spans="1:5" ht="25.5">
      <c r="A96" t="s">
        <v>46</v>
      </c>
      <c r="E96" s="29" t="s">
        <v>435</v>
      </c>
    </row>
    <row r="97" spans="1:16" ht="12.75">
      <c r="A97" s="18" t="s">
        <v>38</v>
      </c>
      <c s="23" t="s">
        <v>195</v>
      </c>
      <c s="23" t="s">
        <v>458</v>
      </c>
      <c s="18" t="s">
        <v>40</v>
      </c>
      <c s="24" t="s">
        <v>459</v>
      </c>
      <c s="25" t="s">
        <v>413</v>
      </c>
      <c s="26">
        <v>2086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414</v>
      </c>
    </row>
    <row r="99" spans="1:5" ht="89.25">
      <c r="A99" s="30" t="s">
        <v>45</v>
      </c>
      <c r="E99" s="31" t="s">
        <v>460</v>
      </c>
    </row>
    <row r="100" spans="1:5" ht="25.5">
      <c r="A100" t="s">
        <v>46</v>
      </c>
      <c r="E100" s="29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0+O8+O17+O74+O131+O156+O165+O178+O187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461</v>
      </c>
      <c s="32">
        <f>0+I8+I17+I74+I131+I156+I165+I178+I187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461</v>
      </c>
      <c s="5"/>
      <c s="14" t="s">
        <v>462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95</v>
      </c>
      <c s="18" t="s">
        <v>22</v>
      </c>
      <c s="24" t="s">
        <v>96</v>
      </c>
      <c s="25" t="s">
        <v>97</v>
      </c>
      <c s="26">
        <v>1027.32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98</v>
      </c>
    </row>
    <row r="11" spans="1:5" ht="25.5">
      <c r="A11" s="30" t="s">
        <v>45</v>
      </c>
      <c r="E11" s="31" t="s">
        <v>463</v>
      </c>
    </row>
    <row r="12" spans="1:5" ht="25.5">
      <c r="A12" t="s">
        <v>46</v>
      </c>
      <c r="E12" s="29" t="s">
        <v>100</v>
      </c>
    </row>
    <row r="13" spans="1:16" ht="12.75">
      <c r="A13" s="18" t="s">
        <v>38</v>
      </c>
      <c s="23" t="s">
        <v>16</v>
      </c>
      <c s="23" t="s">
        <v>95</v>
      </c>
      <c s="18" t="s">
        <v>16</v>
      </c>
      <c s="24" t="s">
        <v>96</v>
      </c>
      <c s="25" t="s">
        <v>97</v>
      </c>
      <c s="26">
        <v>175.179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464</v>
      </c>
    </row>
    <row r="15" spans="1:5" ht="127.5">
      <c r="A15" s="30" t="s">
        <v>45</v>
      </c>
      <c r="E15" s="31" t="s">
        <v>465</v>
      </c>
    </row>
    <row r="16" spans="1:5" ht="25.5">
      <c r="A16" t="s">
        <v>46</v>
      </c>
      <c r="E16" s="29" t="s">
        <v>100</v>
      </c>
    </row>
    <row r="17" spans="1:18" ht="12.75" customHeight="1">
      <c r="A17" s="5" t="s">
        <v>36</v>
      </c>
      <c s="5"/>
      <c s="35" t="s">
        <v>22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38</v>
      </c>
      <c s="23" t="s">
        <v>15</v>
      </c>
      <c s="23" t="s">
        <v>466</v>
      </c>
      <c s="18" t="s">
        <v>40</v>
      </c>
      <c s="24" t="s">
        <v>467</v>
      </c>
      <c s="25" t="s">
        <v>181</v>
      </c>
      <c s="26">
        <v>20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121</v>
      </c>
    </row>
    <row r="20" spans="1:5" ht="12.75">
      <c r="A20" s="30" t="s">
        <v>45</v>
      </c>
      <c r="E20" s="31" t="s">
        <v>468</v>
      </c>
    </row>
    <row r="21" spans="1:5" ht="38.25">
      <c r="A21" t="s">
        <v>46</v>
      </c>
      <c r="E21" s="29" t="s">
        <v>469</v>
      </c>
    </row>
    <row r="22" spans="1:16" ht="12.75">
      <c r="A22" s="18" t="s">
        <v>38</v>
      </c>
      <c s="23" t="s">
        <v>26</v>
      </c>
      <c s="23" t="s">
        <v>137</v>
      </c>
      <c s="18" t="s">
        <v>40</v>
      </c>
      <c s="24" t="s">
        <v>138</v>
      </c>
      <c s="25" t="s">
        <v>106</v>
      </c>
      <c s="26">
        <v>10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470</v>
      </c>
    </row>
    <row r="24" spans="1:5" ht="12.75">
      <c r="A24" s="30" t="s">
        <v>45</v>
      </c>
      <c r="E24" s="31" t="s">
        <v>471</v>
      </c>
    </row>
    <row r="25" spans="1:5" ht="38.25">
      <c r="A25" t="s">
        <v>46</v>
      </c>
      <c r="E25" s="29" t="s">
        <v>141</v>
      </c>
    </row>
    <row r="26" spans="1:16" ht="12.75">
      <c r="A26" s="18" t="s">
        <v>38</v>
      </c>
      <c s="23" t="s">
        <v>28</v>
      </c>
      <c s="23" t="s">
        <v>143</v>
      </c>
      <c s="18" t="s">
        <v>40</v>
      </c>
      <c s="24" t="s">
        <v>144</v>
      </c>
      <c s="25" t="s">
        <v>106</v>
      </c>
      <c s="26">
        <v>22.6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472</v>
      </c>
    </row>
    <row r="28" spans="1:5" ht="12.75">
      <c r="A28" s="30" t="s">
        <v>45</v>
      </c>
      <c r="E28" s="31" t="s">
        <v>473</v>
      </c>
    </row>
    <row r="29" spans="1:5" ht="357">
      <c r="A29" t="s">
        <v>46</v>
      </c>
      <c r="E29" s="29" t="s">
        <v>474</v>
      </c>
    </row>
    <row r="30" spans="1:16" ht="12.75">
      <c r="A30" s="18" t="s">
        <v>38</v>
      </c>
      <c s="23" t="s">
        <v>30</v>
      </c>
      <c s="23" t="s">
        <v>149</v>
      </c>
      <c s="18" t="s">
        <v>40</v>
      </c>
      <c s="24" t="s">
        <v>150</v>
      </c>
      <c s="25" t="s">
        <v>106</v>
      </c>
      <c s="26">
        <v>513.66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475</v>
      </c>
    </row>
    <row r="32" spans="1:5" ht="25.5">
      <c r="A32" s="30" t="s">
        <v>45</v>
      </c>
      <c r="E32" s="31" t="s">
        <v>476</v>
      </c>
    </row>
    <row r="33" spans="1:5" ht="369.75">
      <c r="A33" t="s">
        <v>46</v>
      </c>
      <c r="E33" s="29" t="s">
        <v>147</v>
      </c>
    </row>
    <row r="34" spans="1:16" ht="12.75">
      <c r="A34" s="18" t="s">
        <v>38</v>
      </c>
      <c s="23" t="s">
        <v>124</v>
      </c>
      <c s="23" t="s">
        <v>477</v>
      </c>
      <c s="18" t="s">
        <v>40</v>
      </c>
      <c s="24" t="s">
        <v>478</v>
      </c>
      <c s="25" t="s">
        <v>106</v>
      </c>
      <c s="26">
        <v>10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479</v>
      </c>
    </row>
    <row r="36" spans="1:5" ht="12.75">
      <c r="A36" s="30" t="s">
        <v>45</v>
      </c>
      <c r="E36" s="31" t="s">
        <v>434</v>
      </c>
    </row>
    <row r="37" spans="1:5" ht="306">
      <c r="A37" t="s">
        <v>46</v>
      </c>
      <c r="E37" s="29" t="s">
        <v>480</v>
      </c>
    </row>
    <row r="38" spans="1:16" ht="12.75">
      <c r="A38" s="18" t="s">
        <v>38</v>
      </c>
      <c s="23" t="s">
        <v>78</v>
      </c>
      <c s="23" t="s">
        <v>161</v>
      </c>
      <c s="18" t="s">
        <v>40</v>
      </c>
      <c s="24" t="s">
        <v>162</v>
      </c>
      <c s="25" t="s">
        <v>106</v>
      </c>
      <c s="26">
        <v>513.66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481</v>
      </c>
    </row>
    <row r="41" spans="1:5" ht="191.25">
      <c r="A41" t="s">
        <v>46</v>
      </c>
      <c r="E41" s="29" t="s">
        <v>164</v>
      </c>
    </row>
    <row r="42" spans="1:16" ht="12.75">
      <c r="A42" s="18" t="s">
        <v>38</v>
      </c>
      <c s="23" t="s">
        <v>33</v>
      </c>
      <c s="23" t="s">
        <v>165</v>
      </c>
      <c s="18" t="s">
        <v>40</v>
      </c>
      <c s="24" t="s">
        <v>166</v>
      </c>
      <c s="25" t="s">
        <v>106</v>
      </c>
      <c s="26">
        <v>22.6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482</v>
      </c>
    </row>
    <row r="44" spans="1:5" ht="12.75">
      <c r="A44" s="30" t="s">
        <v>45</v>
      </c>
      <c r="E44" s="31" t="s">
        <v>483</v>
      </c>
    </row>
    <row r="45" spans="1:5" ht="229.5">
      <c r="A45" t="s">
        <v>46</v>
      </c>
      <c r="E45" s="29" t="s">
        <v>169</v>
      </c>
    </row>
    <row r="46" spans="1:16" ht="12.75">
      <c r="A46" s="18" t="s">
        <v>38</v>
      </c>
      <c s="23" t="s">
        <v>35</v>
      </c>
      <c s="23" t="s">
        <v>171</v>
      </c>
      <c s="18" t="s">
        <v>22</v>
      </c>
      <c s="24" t="s">
        <v>172</v>
      </c>
      <c s="25" t="s">
        <v>106</v>
      </c>
      <c s="26">
        <v>106.8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484</v>
      </c>
    </row>
    <row r="48" spans="1:5" ht="12.75">
      <c r="A48" s="30" t="s">
        <v>45</v>
      </c>
      <c r="E48" s="31" t="s">
        <v>485</v>
      </c>
    </row>
    <row r="49" spans="1:5" ht="229.5">
      <c r="A49" t="s">
        <v>46</v>
      </c>
      <c r="E49" s="29" t="s">
        <v>175</v>
      </c>
    </row>
    <row r="50" spans="1:16" ht="12.75">
      <c r="A50" s="18" t="s">
        <v>38</v>
      </c>
      <c s="23" t="s">
        <v>142</v>
      </c>
      <c s="23" t="s">
        <v>171</v>
      </c>
      <c s="18" t="s">
        <v>16</v>
      </c>
      <c s="24" t="s">
        <v>172</v>
      </c>
      <c s="25" t="s">
        <v>106</v>
      </c>
      <c s="26">
        <v>191.3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486</v>
      </c>
    </row>
    <row r="52" spans="1:5" ht="12.75">
      <c r="A52" s="30" t="s">
        <v>45</v>
      </c>
      <c r="E52" s="31" t="s">
        <v>487</v>
      </c>
    </row>
    <row r="53" spans="1:5" ht="229.5">
      <c r="A53" t="s">
        <v>46</v>
      </c>
      <c r="E53" s="29" t="s">
        <v>175</v>
      </c>
    </row>
    <row r="54" spans="1:16" ht="12.75">
      <c r="A54" s="18" t="s">
        <v>38</v>
      </c>
      <c s="23" t="s">
        <v>148</v>
      </c>
      <c s="23" t="s">
        <v>171</v>
      </c>
      <c s="18" t="s">
        <v>15</v>
      </c>
      <c s="24" t="s">
        <v>172</v>
      </c>
      <c s="25" t="s">
        <v>106</v>
      </c>
      <c s="26">
        <v>39.42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488</v>
      </c>
    </row>
    <row r="56" spans="1:5" ht="12.75">
      <c r="A56" s="30" t="s">
        <v>45</v>
      </c>
      <c r="E56" s="31" t="s">
        <v>489</v>
      </c>
    </row>
    <row r="57" spans="1:5" ht="229.5">
      <c r="A57" t="s">
        <v>46</v>
      </c>
      <c r="E57" s="29" t="s">
        <v>175</v>
      </c>
    </row>
    <row r="58" spans="1:16" ht="12.75">
      <c r="A58" s="18" t="s">
        <v>38</v>
      </c>
      <c s="23" t="s">
        <v>153</v>
      </c>
      <c s="23" t="s">
        <v>186</v>
      </c>
      <c s="18" t="s">
        <v>40</v>
      </c>
      <c s="24" t="s">
        <v>187</v>
      </c>
      <c s="25" t="s">
        <v>181</v>
      </c>
      <c s="26">
        <v>144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188</v>
      </c>
    </row>
    <row r="60" spans="1:5" ht="12.75">
      <c r="A60" s="30" t="s">
        <v>45</v>
      </c>
      <c r="E60" s="31" t="s">
        <v>490</v>
      </c>
    </row>
    <row r="61" spans="1:5" ht="25.5">
      <c r="A61" t="s">
        <v>46</v>
      </c>
      <c r="E61" s="29" t="s">
        <v>184</v>
      </c>
    </row>
    <row r="62" spans="1:16" ht="12.75">
      <c r="A62" s="18" t="s">
        <v>38</v>
      </c>
      <c s="23" t="s">
        <v>81</v>
      </c>
      <c s="23" t="s">
        <v>191</v>
      </c>
      <c s="18" t="s">
        <v>40</v>
      </c>
      <c s="24" t="s">
        <v>192</v>
      </c>
      <c s="25" t="s">
        <v>106</v>
      </c>
      <c s="26">
        <v>10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491</v>
      </c>
    </row>
    <row r="64" spans="1:5" ht="12.75">
      <c r="A64" s="30" t="s">
        <v>45</v>
      </c>
      <c r="E64" s="31" t="s">
        <v>471</v>
      </c>
    </row>
    <row r="65" spans="1:5" ht="38.25">
      <c r="A65" t="s">
        <v>46</v>
      </c>
      <c r="E65" s="29" t="s">
        <v>194</v>
      </c>
    </row>
    <row r="66" spans="1:16" ht="12.75">
      <c r="A66" s="18" t="s">
        <v>38</v>
      </c>
      <c s="23" t="s">
        <v>84</v>
      </c>
      <c s="23" t="s">
        <v>202</v>
      </c>
      <c s="18" t="s">
        <v>40</v>
      </c>
      <c s="24" t="s">
        <v>203</v>
      </c>
      <c s="25" t="s">
        <v>181</v>
      </c>
      <c s="26">
        <v>50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492</v>
      </c>
    </row>
    <row r="68" spans="1:5" ht="12.75">
      <c r="A68" s="30" t="s">
        <v>45</v>
      </c>
      <c r="E68" s="31" t="s">
        <v>493</v>
      </c>
    </row>
    <row r="69" spans="1:5" ht="25.5">
      <c r="A69" t="s">
        <v>46</v>
      </c>
      <c r="E69" s="29" t="s">
        <v>206</v>
      </c>
    </row>
    <row r="70" spans="1:16" ht="12.75">
      <c r="A70" s="18" t="s">
        <v>38</v>
      </c>
      <c s="23" t="s">
        <v>87</v>
      </c>
      <c s="23" t="s">
        <v>208</v>
      </c>
      <c s="18" t="s">
        <v>40</v>
      </c>
      <c s="24" t="s">
        <v>209</v>
      </c>
      <c s="25" t="s">
        <v>181</v>
      </c>
      <c s="26">
        <v>100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210</v>
      </c>
    </row>
    <row r="72" spans="1:5" ht="12.75">
      <c r="A72" s="30" t="s">
        <v>45</v>
      </c>
      <c r="E72" s="31" t="s">
        <v>494</v>
      </c>
    </row>
    <row r="73" spans="1:5" ht="38.25">
      <c r="A73" t="s">
        <v>46</v>
      </c>
      <c r="E73" s="29" t="s">
        <v>212</v>
      </c>
    </row>
    <row r="74" spans="1:18" ht="12.75" customHeight="1">
      <c r="A74" s="5" t="s">
        <v>36</v>
      </c>
      <c s="5"/>
      <c s="35" t="s">
        <v>16</v>
      </c>
      <c s="5"/>
      <c s="21" t="s">
        <v>213</v>
      </c>
      <c s="5"/>
      <c s="5"/>
      <c s="5"/>
      <c s="36">
        <f>0+Q74</f>
      </c>
      <c r="O74">
        <f>0+R74</f>
      </c>
      <c r="Q74">
        <f>0+I75+I79+I83+I87+I91+I95+I99+I103+I107+I111+I115+I119+I123+I127</f>
      </c>
      <c>
        <f>0+O75+O79+O83+O87+O91+O95+O99+O103+O107+O111+O115+O119+O123+O127</f>
      </c>
    </row>
    <row r="75" spans="1:16" ht="12.75">
      <c r="A75" s="18" t="s">
        <v>38</v>
      </c>
      <c s="23" t="s">
        <v>170</v>
      </c>
      <c s="23" t="s">
        <v>495</v>
      </c>
      <c s="18" t="s">
        <v>40</v>
      </c>
      <c s="24" t="s">
        <v>496</v>
      </c>
      <c s="25" t="s">
        <v>106</v>
      </c>
      <c s="26">
        <v>4.275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497</v>
      </c>
    </row>
    <row r="77" spans="1:5" ht="12.75">
      <c r="A77" s="30" t="s">
        <v>45</v>
      </c>
      <c r="E77" s="31" t="s">
        <v>498</v>
      </c>
    </row>
    <row r="78" spans="1:5" ht="51">
      <c r="A78" t="s">
        <v>46</v>
      </c>
      <c r="E78" s="29" t="s">
        <v>499</v>
      </c>
    </row>
    <row r="79" spans="1:16" ht="12.75">
      <c r="A79" s="18" t="s">
        <v>38</v>
      </c>
      <c s="23" t="s">
        <v>90</v>
      </c>
      <c s="23" t="s">
        <v>500</v>
      </c>
      <c s="18" t="s">
        <v>40</v>
      </c>
      <c s="24" t="s">
        <v>501</v>
      </c>
      <c s="25" t="s">
        <v>97</v>
      </c>
      <c s="26">
        <v>1.789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38.25">
      <c r="A80" s="28" t="s">
        <v>43</v>
      </c>
      <c r="E80" s="29" t="s">
        <v>502</v>
      </c>
    </row>
    <row r="81" spans="1:5" ht="12.75">
      <c r="A81" s="30" t="s">
        <v>45</v>
      </c>
      <c r="E81" s="31" t="s">
        <v>503</v>
      </c>
    </row>
    <row r="82" spans="1:5" ht="38.25">
      <c r="A82" t="s">
        <v>46</v>
      </c>
      <c r="E82" s="29" t="s">
        <v>504</v>
      </c>
    </row>
    <row r="83" spans="1:16" ht="12.75">
      <c r="A83" s="18" t="s">
        <v>38</v>
      </c>
      <c s="23" t="s">
        <v>178</v>
      </c>
      <c s="23" t="s">
        <v>505</v>
      </c>
      <c s="18" t="s">
        <v>40</v>
      </c>
      <c s="24" t="s">
        <v>506</v>
      </c>
      <c s="25" t="s">
        <v>181</v>
      </c>
      <c s="26">
        <v>30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507</v>
      </c>
    </row>
    <row r="85" spans="1:5" ht="12.75">
      <c r="A85" s="30" t="s">
        <v>45</v>
      </c>
      <c r="E85" s="31" t="s">
        <v>508</v>
      </c>
    </row>
    <row r="86" spans="1:5" ht="25.5">
      <c r="A86" t="s">
        <v>46</v>
      </c>
      <c r="E86" s="29" t="s">
        <v>509</v>
      </c>
    </row>
    <row r="87" spans="1:16" ht="12.75">
      <c r="A87" s="18" t="s">
        <v>38</v>
      </c>
      <c s="23" t="s">
        <v>185</v>
      </c>
      <c s="23" t="s">
        <v>510</v>
      </c>
      <c s="18" t="s">
        <v>40</v>
      </c>
      <c s="24" t="s">
        <v>511</v>
      </c>
      <c s="25" t="s">
        <v>325</v>
      </c>
      <c s="26">
        <v>70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512</v>
      </c>
    </row>
    <row r="89" spans="1:5" ht="12.75">
      <c r="A89" s="30" t="s">
        <v>45</v>
      </c>
      <c r="E89" s="31" t="s">
        <v>513</v>
      </c>
    </row>
    <row r="90" spans="1:5" ht="51">
      <c r="A90" t="s">
        <v>46</v>
      </c>
      <c r="E90" s="29" t="s">
        <v>514</v>
      </c>
    </row>
    <row r="91" spans="1:16" ht="25.5">
      <c r="A91" s="18" t="s">
        <v>38</v>
      </c>
      <c s="23" t="s">
        <v>190</v>
      </c>
      <c s="23" t="s">
        <v>515</v>
      </c>
      <c s="18" t="s">
        <v>40</v>
      </c>
      <c s="24" t="s">
        <v>516</v>
      </c>
      <c s="25" t="s">
        <v>325</v>
      </c>
      <c s="26">
        <v>28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517</v>
      </c>
    </row>
    <row r="93" spans="1:5" ht="12.75">
      <c r="A93" s="30" t="s">
        <v>45</v>
      </c>
      <c r="E93" s="31" t="s">
        <v>518</v>
      </c>
    </row>
    <row r="94" spans="1:5" ht="63.75">
      <c r="A94" t="s">
        <v>46</v>
      </c>
      <c r="E94" s="29" t="s">
        <v>519</v>
      </c>
    </row>
    <row r="95" spans="1:16" ht="25.5">
      <c r="A95" s="18" t="s">
        <v>38</v>
      </c>
      <c s="23" t="s">
        <v>195</v>
      </c>
      <c s="23" t="s">
        <v>520</v>
      </c>
      <c s="18" t="s">
        <v>40</v>
      </c>
      <c s="24" t="s">
        <v>521</v>
      </c>
      <c s="25" t="s">
        <v>325</v>
      </c>
      <c s="26">
        <v>42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517</v>
      </c>
    </row>
    <row r="97" spans="1:5" ht="12.75">
      <c r="A97" s="30" t="s">
        <v>45</v>
      </c>
      <c r="E97" s="31" t="s">
        <v>522</v>
      </c>
    </row>
    <row r="98" spans="1:5" ht="63.75">
      <c r="A98" t="s">
        <v>46</v>
      </c>
      <c r="E98" s="29" t="s">
        <v>519</v>
      </c>
    </row>
    <row r="99" spans="1:16" ht="12.75">
      <c r="A99" s="18" t="s">
        <v>38</v>
      </c>
      <c s="23" t="s">
        <v>201</v>
      </c>
      <c s="23" t="s">
        <v>523</v>
      </c>
      <c s="18" t="s">
        <v>40</v>
      </c>
      <c s="24" t="s">
        <v>524</v>
      </c>
      <c s="25" t="s">
        <v>106</v>
      </c>
      <c s="26">
        <v>54.45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38.25">
      <c r="A100" s="28" t="s">
        <v>43</v>
      </c>
      <c r="E100" s="29" t="s">
        <v>525</v>
      </c>
    </row>
    <row r="101" spans="1:5" ht="12.75">
      <c r="A101" s="30" t="s">
        <v>45</v>
      </c>
      <c r="E101" s="31" t="s">
        <v>526</v>
      </c>
    </row>
    <row r="102" spans="1:5" ht="369.75">
      <c r="A102" t="s">
        <v>46</v>
      </c>
      <c r="E102" s="29" t="s">
        <v>527</v>
      </c>
    </row>
    <row r="103" spans="1:16" ht="12.75">
      <c r="A103" s="18" t="s">
        <v>38</v>
      </c>
      <c s="23" t="s">
        <v>207</v>
      </c>
      <c s="23" t="s">
        <v>528</v>
      </c>
      <c s="18" t="s">
        <v>40</v>
      </c>
      <c s="24" t="s">
        <v>529</v>
      </c>
      <c s="25" t="s">
        <v>97</v>
      </c>
      <c s="26">
        <v>9.801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530</v>
      </c>
    </row>
    <row r="105" spans="1:5" ht="12.75">
      <c r="A105" s="30" t="s">
        <v>45</v>
      </c>
      <c r="E105" s="31" t="s">
        <v>531</v>
      </c>
    </row>
    <row r="106" spans="1:5" ht="267.75">
      <c r="A106" t="s">
        <v>46</v>
      </c>
      <c r="E106" s="29" t="s">
        <v>532</v>
      </c>
    </row>
    <row r="107" spans="1:16" ht="12.75">
      <c r="A107" s="18" t="s">
        <v>38</v>
      </c>
      <c s="23" t="s">
        <v>214</v>
      </c>
      <c s="23" t="s">
        <v>533</v>
      </c>
      <c s="18" t="s">
        <v>40</v>
      </c>
      <c s="24" t="s">
        <v>534</v>
      </c>
      <c s="25" t="s">
        <v>397</v>
      </c>
      <c s="26">
        <v>680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535</v>
      </c>
    </row>
    <row r="109" spans="1:5" ht="12.75">
      <c r="A109" s="30" t="s">
        <v>45</v>
      </c>
      <c r="E109" s="31" t="s">
        <v>536</v>
      </c>
    </row>
    <row r="110" spans="1:5" ht="63.75">
      <c r="A110" t="s">
        <v>46</v>
      </c>
      <c r="E110" s="29" t="s">
        <v>537</v>
      </c>
    </row>
    <row r="111" spans="1:16" ht="12.75">
      <c r="A111" s="18" t="s">
        <v>38</v>
      </c>
      <c s="23" t="s">
        <v>219</v>
      </c>
      <c s="23" t="s">
        <v>538</v>
      </c>
      <c s="18" t="s">
        <v>40</v>
      </c>
      <c s="24" t="s">
        <v>539</v>
      </c>
      <c s="25" t="s">
        <v>106</v>
      </c>
      <c s="26">
        <v>3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540</v>
      </c>
    </row>
    <row r="113" spans="1:5" ht="12.75">
      <c r="A113" s="30" t="s">
        <v>45</v>
      </c>
      <c r="E113" s="31" t="s">
        <v>541</v>
      </c>
    </row>
    <row r="114" spans="1:5" ht="369.75">
      <c r="A114" t="s">
        <v>46</v>
      </c>
      <c r="E114" s="29" t="s">
        <v>527</v>
      </c>
    </row>
    <row r="115" spans="1:16" ht="12.75">
      <c r="A115" s="18" t="s">
        <v>38</v>
      </c>
      <c s="23" t="s">
        <v>225</v>
      </c>
      <c s="23" t="s">
        <v>542</v>
      </c>
      <c s="18" t="s">
        <v>40</v>
      </c>
      <c s="24" t="s">
        <v>543</v>
      </c>
      <c s="25" t="s">
        <v>97</v>
      </c>
      <c s="26">
        <v>0.178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544</v>
      </c>
    </row>
    <row r="117" spans="1:5" ht="12.75">
      <c r="A117" s="30" t="s">
        <v>45</v>
      </c>
      <c r="E117" s="31" t="s">
        <v>545</v>
      </c>
    </row>
    <row r="118" spans="1:5" ht="280.5">
      <c r="A118" t="s">
        <v>46</v>
      </c>
      <c r="E118" s="29" t="s">
        <v>546</v>
      </c>
    </row>
    <row r="119" spans="1:16" ht="12.75">
      <c r="A119" s="18" t="s">
        <v>38</v>
      </c>
      <c s="23" t="s">
        <v>231</v>
      </c>
      <c s="23" t="s">
        <v>547</v>
      </c>
      <c s="18" t="s">
        <v>40</v>
      </c>
      <c s="24" t="s">
        <v>548</v>
      </c>
      <c s="25" t="s">
        <v>325</v>
      </c>
      <c s="26">
        <v>45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549</v>
      </c>
    </row>
    <row r="121" spans="1:5" ht="12.75">
      <c r="A121" s="30" t="s">
        <v>45</v>
      </c>
      <c r="E121" s="31" t="s">
        <v>550</v>
      </c>
    </row>
    <row r="122" spans="1:5" ht="12.75">
      <c r="A122" t="s">
        <v>46</v>
      </c>
      <c r="E122" s="29" t="s">
        <v>551</v>
      </c>
    </row>
    <row r="123" spans="1:16" ht="12.75">
      <c r="A123" s="18" t="s">
        <v>38</v>
      </c>
      <c s="23" t="s">
        <v>238</v>
      </c>
      <c s="23" t="s">
        <v>552</v>
      </c>
      <c s="18" t="s">
        <v>40</v>
      </c>
      <c s="24" t="s">
        <v>553</v>
      </c>
      <c s="25" t="s">
        <v>181</v>
      </c>
      <c s="26">
        <v>307.3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554</v>
      </c>
    </row>
    <row r="125" spans="1:5" ht="12.75">
      <c r="A125" s="30" t="s">
        <v>45</v>
      </c>
      <c r="E125" s="31" t="s">
        <v>555</v>
      </c>
    </row>
    <row r="126" spans="1:5" ht="102">
      <c r="A126" t="s">
        <v>46</v>
      </c>
      <c r="E126" s="29" t="s">
        <v>556</v>
      </c>
    </row>
    <row r="127" spans="1:16" ht="12.75">
      <c r="A127" s="18" t="s">
        <v>38</v>
      </c>
      <c s="23" t="s">
        <v>244</v>
      </c>
      <c s="23" t="s">
        <v>557</v>
      </c>
      <c s="18" t="s">
        <v>40</v>
      </c>
      <c s="24" t="s">
        <v>558</v>
      </c>
      <c s="25" t="s">
        <v>181</v>
      </c>
      <c s="26">
        <v>153.65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559</v>
      </c>
    </row>
    <row r="129" spans="1:5" ht="12.75">
      <c r="A129" s="30" t="s">
        <v>45</v>
      </c>
      <c r="E129" s="31" t="s">
        <v>560</v>
      </c>
    </row>
    <row r="130" spans="1:5" ht="102">
      <c r="A130" t="s">
        <v>46</v>
      </c>
      <c r="E130" s="29" t="s">
        <v>561</v>
      </c>
    </row>
    <row r="131" spans="1:18" ht="12.75" customHeight="1">
      <c r="A131" s="5" t="s">
        <v>36</v>
      </c>
      <c s="5"/>
      <c s="35" t="s">
        <v>15</v>
      </c>
      <c s="5"/>
      <c s="21" t="s">
        <v>230</v>
      </c>
      <c s="5"/>
      <c s="5"/>
      <c s="5"/>
      <c s="36">
        <f>0+Q131</f>
      </c>
      <c r="O131">
        <f>0+R131</f>
      </c>
      <c r="Q131">
        <f>0+I132+I136+I140+I144+I148+I152</f>
      </c>
      <c>
        <f>0+O132+O136+O140+O144+O148+O152</f>
      </c>
    </row>
    <row r="132" spans="1:16" ht="12.75">
      <c r="A132" s="18" t="s">
        <v>38</v>
      </c>
      <c s="23" t="s">
        <v>250</v>
      </c>
      <c s="23" t="s">
        <v>232</v>
      </c>
      <c s="18" t="s">
        <v>40</v>
      </c>
      <c s="24" t="s">
        <v>233</v>
      </c>
      <c s="25" t="s">
        <v>234</v>
      </c>
      <c s="26">
        <v>350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562</v>
      </c>
    </row>
    <row r="134" spans="1:5" ht="12.75">
      <c r="A134" s="30" t="s">
        <v>45</v>
      </c>
      <c r="E134" s="31" t="s">
        <v>563</v>
      </c>
    </row>
    <row r="135" spans="1:5" ht="25.5">
      <c r="A135" t="s">
        <v>46</v>
      </c>
      <c r="E135" s="29" t="s">
        <v>237</v>
      </c>
    </row>
    <row r="136" spans="1:16" ht="12.75">
      <c r="A136" s="18" t="s">
        <v>38</v>
      </c>
      <c s="23" t="s">
        <v>257</v>
      </c>
      <c s="23" t="s">
        <v>239</v>
      </c>
      <c s="18" t="s">
        <v>40</v>
      </c>
      <c s="24" t="s">
        <v>240</v>
      </c>
      <c s="25" t="s">
        <v>106</v>
      </c>
      <c s="26">
        <v>13.613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38.25">
      <c r="A137" s="28" t="s">
        <v>43</v>
      </c>
      <c r="E137" s="29" t="s">
        <v>564</v>
      </c>
    </row>
    <row r="138" spans="1:5" ht="12.75">
      <c r="A138" s="30" t="s">
        <v>45</v>
      </c>
      <c r="E138" s="31" t="s">
        <v>565</v>
      </c>
    </row>
    <row r="139" spans="1:5" ht="382.5">
      <c r="A139" t="s">
        <v>46</v>
      </c>
      <c r="E139" s="29" t="s">
        <v>243</v>
      </c>
    </row>
    <row r="140" spans="1:16" ht="12.75">
      <c r="A140" s="18" t="s">
        <v>38</v>
      </c>
      <c s="23" t="s">
        <v>263</v>
      </c>
      <c s="23" t="s">
        <v>245</v>
      </c>
      <c s="18" t="s">
        <v>40</v>
      </c>
      <c s="24" t="s">
        <v>566</v>
      </c>
      <c s="25" t="s">
        <v>97</v>
      </c>
      <c s="26">
        <v>2.178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247</v>
      </c>
    </row>
    <row r="142" spans="1:5" ht="12.75">
      <c r="A142" s="30" t="s">
        <v>45</v>
      </c>
      <c r="E142" s="31" t="s">
        <v>567</v>
      </c>
    </row>
    <row r="143" spans="1:5" ht="242.25">
      <c r="A143" t="s">
        <v>46</v>
      </c>
      <c r="E143" s="29" t="s">
        <v>249</v>
      </c>
    </row>
    <row r="144" spans="1:16" ht="12.75">
      <c r="A144" s="18" t="s">
        <v>38</v>
      </c>
      <c s="23" t="s">
        <v>268</v>
      </c>
      <c s="23" t="s">
        <v>568</v>
      </c>
      <c s="18" t="s">
        <v>40</v>
      </c>
      <c s="24" t="s">
        <v>569</v>
      </c>
      <c s="25" t="s">
        <v>106</v>
      </c>
      <c s="26">
        <v>15.1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63.75">
      <c r="A145" s="28" t="s">
        <v>43</v>
      </c>
      <c r="E145" s="29" t="s">
        <v>570</v>
      </c>
    </row>
    <row r="146" spans="1:5" ht="12.75">
      <c r="A146" s="30" t="s">
        <v>45</v>
      </c>
      <c r="E146" s="31" t="s">
        <v>571</v>
      </c>
    </row>
    <row r="147" spans="1:5" ht="38.25">
      <c r="A147" t="s">
        <v>46</v>
      </c>
      <c r="E147" s="29" t="s">
        <v>572</v>
      </c>
    </row>
    <row r="148" spans="1:16" ht="12.75">
      <c r="A148" s="18" t="s">
        <v>38</v>
      </c>
      <c s="23" t="s">
        <v>273</v>
      </c>
      <c s="23" t="s">
        <v>573</v>
      </c>
      <c s="18" t="s">
        <v>40</v>
      </c>
      <c s="24" t="s">
        <v>574</v>
      </c>
      <c s="25" t="s">
        <v>106</v>
      </c>
      <c s="26">
        <v>46.17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51">
      <c r="A149" s="28" t="s">
        <v>43</v>
      </c>
      <c r="E149" s="29" t="s">
        <v>575</v>
      </c>
    </row>
    <row r="150" spans="1:5" ht="12.75">
      <c r="A150" s="30" t="s">
        <v>45</v>
      </c>
      <c r="E150" s="31" t="s">
        <v>576</v>
      </c>
    </row>
    <row r="151" spans="1:5" ht="369.75">
      <c r="A151" t="s">
        <v>46</v>
      </c>
      <c r="E151" s="29" t="s">
        <v>262</v>
      </c>
    </row>
    <row r="152" spans="1:16" ht="12.75">
      <c r="A152" s="18" t="s">
        <v>38</v>
      </c>
      <c s="23" t="s">
        <v>280</v>
      </c>
      <c s="23" t="s">
        <v>577</v>
      </c>
      <c s="18" t="s">
        <v>40</v>
      </c>
      <c s="24" t="s">
        <v>578</v>
      </c>
      <c s="25" t="s">
        <v>97</v>
      </c>
      <c s="26">
        <v>7.387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579</v>
      </c>
    </row>
    <row r="154" spans="1:5" ht="12.75">
      <c r="A154" s="30" t="s">
        <v>45</v>
      </c>
      <c r="E154" s="31" t="s">
        <v>580</v>
      </c>
    </row>
    <row r="155" spans="1:5" ht="267.75">
      <c r="A155" t="s">
        <v>46</v>
      </c>
      <c r="E155" s="29" t="s">
        <v>532</v>
      </c>
    </row>
    <row r="156" spans="1:18" ht="12.75" customHeight="1">
      <c r="A156" s="5" t="s">
        <v>36</v>
      </c>
      <c s="5"/>
      <c s="35" t="s">
        <v>26</v>
      </c>
      <c s="5"/>
      <c s="21" t="s">
        <v>256</v>
      </c>
      <c s="5"/>
      <c s="5"/>
      <c s="5"/>
      <c s="36">
        <f>0+Q156</f>
      </c>
      <c r="O156">
        <f>0+R156</f>
      </c>
      <c r="Q156">
        <f>0+I157+I161</f>
      </c>
      <c>
        <f>0+O157+O161</f>
      </c>
    </row>
    <row r="157" spans="1:16" ht="12.75">
      <c r="A157" s="18" t="s">
        <v>38</v>
      </c>
      <c s="23" t="s">
        <v>286</v>
      </c>
      <c s="23" t="s">
        <v>258</v>
      </c>
      <c s="18" t="s">
        <v>40</v>
      </c>
      <c s="24" t="s">
        <v>259</v>
      </c>
      <c s="25" t="s">
        <v>106</v>
      </c>
      <c s="26">
        <v>18.563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581</v>
      </c>
    </row>
    <row r="159" spans="1:5" ht="12.75">
      <c r="A159" s="30" t="s">
        <v>45</v>
      </c>
      <c r="E159" s="31" t="s">
        <v>582</v>
      </c>
    </row>
    <row r="160" spans="1:5" ht="369.75">
      <c r="A160" t="s">
        <v>46</v>
      </c>
      <c r="E160" s="29" t="s">
        <v>262</v>
      </c>
    </row>
    <row r="161" spans="1:16" ht="12.75">
      <c r="A161" s="18" t="s">
        <v>38</v>
      </c>
      <c s="23" t="s">
        <v>290</v>
      </c>
      <c s="23" t="s">
        <v>583</v>
      </c>
      <c s="18" t="s">
        <v>40</v>
      </c>
      <c s="24" t="s">
        <v>584</v>
      </c>
      <c s="25" t="s">
        <v>106</v>
      </c>
      <c s="26">
        <v>2.526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585</v>
      </c>
    </row>
    <row r="163" spans="1:5" ht="12.75">
      <c r="A163" s="30" t="s">
        <v>45</v>
      </c>
      <c r="E163" s="31" t="s">
        <v>586</v>
      </c>
    </row>
    <row r="164" spans="1:5" ht="369.75">
      <c r="A164" t="s">
        <v>46</v>
      </c>
      <c r="E164" s="29" t="s">
        <v>262</v>
      </c>
    </row>
    <row r="165" spans="1:18" ht="12.75" customHeight="1">
      <c r="A165" s="5" t="s">
        <v>36</v>
      </c>
      <c s="5"/>
      <c s="35" t="s">
        <v>124</v>
      </c>
      <c s="5"/>
      <c s="21" t="s">
        <v>329</v>
      </c>
      <c s="5"/>
      <c s="5"/>
      <c s="5"/>
      <c s="36">
        <f>0+Q165</f>
      </c>
      <c r="O165">
        <f>0+R165</f>
      </c>
      <c r="Q165">
        <f>0+I166+I170+I174</f>
      </c>
      <c>
        <f>0+O166+O170+O174</f>
      </c>
    </row>
    <row r="166" spans="1:16" ht="12.75">
      <c r="A166" s="18" t="s">
        <v>38</v>
      </c>
      <c s="23" t="s">
        <v>296</v>
      </c>
      <c s="23" t="s">
        <v>587</v>
      </c>
      <c s="18" t="s">
        <v>40</v>
      </c>
      <c s="24" t="s">
        <v>588</v>
      </c>
      <c s="25" t="s">
        <v>181</v>
      </c>
      <c s="26">
        <v>356.3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589</v>
      </c>
    </row>
    <row r="168" spans="1:5" ht="89.25">
      <c r="A168" s="30" t="s">
        <v>45</v>
      </c>
      <c r="E168" s="31" t="s">
        <v>590</v>
      </c>
    </row>
    <row r="169" spans="1:5" ht="38.25">
      <c r="A169" t="s">
        <v>46</v>
      </c>
      <c r="E169" s="29" t="s">
        <v>591</v>
      </c>
    </row>
    <row r="170" spans="1:16" ht="12.75">
      <c r="A170" s="18" t="s">
        <v>38</v>
      </c>
      <c s="23" t="s">
        <v>302</v>
      </c>
      <c s="23" t="s">
        <v>331</v>
      </c>
      <c s="18" t="s">
        <v>40</v>
      </c>
      <c s="24" t="s">
        <v>332</v>
      </c>
      <c s="25" t="s">
        <v>181</v>
      </c>
      <c s="26">
        <v>64.35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333</v>
      </c>
    </row>
    <row r="172" spans="1:5" ht="12.75">
      <c r="A172" s="30" t="s">
        <v>45</v>
      </c>
      <c r="E172" s="31" t="s">
        <v>592</v>
      </c>
    </row>
    <row r="173" spans="1:5" ht="51">
      <c r="A173" t="s">
        <v>46</v>
      </c>
      <c r="E173" s="29" t="s">
        <v>335</v>
      </c>
    </row>
    <row r="174" spans="1:16" ht="12.75">
      <c r="A174" s="18" t="s">
        <v>38</v>
      </c>
      <c s="23" t="s">
        <v>307</v>
      </c>
      <c s="23" t="s">
        <v>337</v>
      </c>
      <c s="18" t="s">
        <v>40</v>
      </c>
      <c s="24" t="s">
        <v>338</v>
      </c>
      <c s="25" t="s">
        <v>181</v>
      </c>
      <c s="26">
        <v>17.325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339</v>
      </c>
    </row>
    <row r="176" spans="1:5" ht="12.75">
      <c r="A176" s="30" t="s">
        <v>45</v>
      </c>
      <c r="E176" s="31" t="s">
        <v>593</v>
      </c>
    </row>
    <row r="177" spans="1:5" ht="51">
      <c r="A177" t="s">
        <v>46</v>
      </c>
      <c r="E177" s="29" t="s">
        <v>335</v>
      </c>
    </row>
    <row r="178" spans="1:18" ht="12.75" customHeight="1">
      <c r="A178" s="5" t="s">
        <v>36</v>
      </c>
      <c s="5"/>
      <c s="35" t="s">
        <v>78</v>
      </c>
      <c s="5"/>
      <c s="21" t="s">
        <v>341</v>
      </c>
      <c s="5"/>
      <c s="5"/>
      <c s="5"/>
      <c s="36">
        <f>0+Q178</f>
      </c>
      <c r="O178">
        <f>0+R178</f>
      </c>
      <c r="Q178">
        <f>0+I179+I183</f>
      </c>
      <c>
        <f>0+O179+O183</f>
      </c>
    </row>
    <row r="179" spans="1:16" ht="12.75">
      <c r="A179" s="18" t="s">
        <v>38</v>
      </c>
      <c s="23" t="s">
        <v>313</v>
      </c>
      <c s="23" t="s">
        <v>343</v>
      </c>
      <c s="18" t="s">
        <v>40</v>
      </c>
      <c s="24" t="s">
        <v>344</v>
      </c>
      <c s="25" t="s">
        <v>325</v>
      </c>
      <c s="26">
        <v>5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594</v>
      </c>
    </row>
    <row r="181" spans="1:5" ht="12.75">
      <c r="A181" s="30" t="s">
        <v>45</v>
      </c>
      <c r="E181" s="31" t="s">
        <v>409</v>
      </c>
    </row>
    <row r="182" spans="1:5" ht="255">
      <c r="A182" t="s">
        <v>46</v>
      </c>
      <c r="E182" s="29" t="s">
        <v>347</v>
      </c>
    </row>
    <row r="183" spans="1:16" ht="12.75">
      <c r="A183" s="18" t="s">
        <v>38</v>
      </c>
      <c s="23" t="s">
        <v>318</v>
      </c>
      <c s="23" t="s">
        <v>349</v>
      </c>
      <c s="18" t="s">
        <v>40</v>
      </c>
      <c s="24" t="s">
        <v>350</v>
      </c>
      <c s="25" t="s">
        <v>325</v>
      </c>
      <c s="26">
        <v>47.5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595</v>
      </c>
    </row>
    <row r="185" spans="1:5" ht="12.75">
      <c r="A185" s="30" t="s">
        <v>45</v>
      </c>
      <c r="E185" s="31" t="s">
        <v>596</v>
      </c>
    </row>
    <row r="186" spans="1:5" ht="242.25">
      <c r="A186" t="s">
        <v>46</v>
      </c>
      <c r="E186" s="29" t="s">
        <v>353</v>
      </c>
    </row>
    <row r="187" spans="1:18" ht="12.75" customHeight="1">
      <c r="A187" s="5" t="s">
        <v>36</v>
      </c>
      <c s="5"/>
      <c s="35" t="s">
        <v>33</v>
      </c>
      <c s="5"/>
      <c s="21" t="s">
        <v>354</v>
      </c>
      <c s="5"/>
      <c s="5"/>
      <c s="5"/>
      <c s="36">
        <f>0+Q187</f>
      </c>
      <c r="O187">
        <f>0+R187</f>
      </c>
      <c r="Q187">
        <f>0+I188+I192+I196+I200+I204+I208+I212+I216</f>
      </c>
      <c>
        <f>0+O188+O192+O196+O200+O204+O208+O212+O216</f>
      </c>
    </row>
    <row r="188" spans="1:16" ht="12.75">
      <c r="A188" s="18" t="s">
        <v>38</v>
      </c>
      <c s="23" t="s">
        <v>322</v>
      </c>
      <c s="23" t="s">
        <v>356</v>
      </c>
      <c s="18" t="s">
        <v>40</v>
      </c>
      <c s="24" t="s">
        <v>357</v>
      </c>
      <c s="25" t="s">
        <v>325</v>
      </c>
      <c s="26">
        <v>49.5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597</v>
      </c>
    </row>
    <row r="190" spans="1:5" ht="12.75">
      <c r="A190" s="30" t="s">
        <v>45</v>
      </c>
      <c r="E190" s="31" t="s">
        <v>598</v>
      </c>
    </row>
    <row r="191" spans="1:5" ht="63.75">
      <c r="A191" t="s">
        <v>46</v>
      </c>
      <c r="E191" s="29" t="s">
        <v>360</v>
      </c>
    </row>
    <row r="192" spans="1:16" ht="12.75">
      <c r="A192" s="18" t="s">
        <v>38</v>
      </c>
      <c s="23" t="s">
        <v>330</v>
      </c>
      <c s="23" t="s">
        <v>599</v>
      </c>
      <c s="18" t="s">
        <v>40</v>
      </c>
      <c s="24" t="s">
        <v>600</v>
      </c>
      <c s="25" t="s">
        <v>397</v>
      </c>
      <c s="26">
        <v>28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601</v>
      </c>
    </row>
    <row r="194" spans="1:5" ht="12.75">
      <c r="A194" s="30" t="s">
        <v>45</v>
      </c>
      <c r="E194" s="31" t="s">
        <v>602</v>
      </c>
    </row>
    <row r="195" spans="1:5" ht="38.25">
      <c r="A195" t="s">
        <v>46</v>
      </c>
      <c r="E195" s="29" t="s">
        <v>603</v>
      </c>
    </row>
    <row r="196" spans="1:16" ht="12.75">
      <c r="A196" s="18" t="s">
        <v>38</v>
      </c>
      <c s="23" t="s">
        <v>336</v>
      </c>
      <c s="23" t="s">
        <v>604</v>
      </c>
      <c s="18" t="s">
        <v>40</v>
      </c>
      <c s="24" t="s">
        <v>605</v>
      </c>
      <c s="25" t="s">
        <v>325</v>
      </c>
      <c s="26">
        <v>50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606</v>
      </c>
    </row>
    <row r="198" spans="1:5" ht="12.75">
      <c r="A198" s="30" t="s">
        <v>45</v>
      </c>
      <c r="E198" s="31" t="s">
        <v>493</v>
      </c>
    </row>
    <row r="199" spans="1:5" ht="38.25">
      <c r="A199" t="s">
        <v>46</v>
      </c>
      <c r="E199" s="29" t="s">
        <v>607</v>
      </c>
    </row>
    <row r="200" spans="1:16" ht="12.75">
      <c r="A200" s="18" t="s">
        <v>38</v>
      </c>
      <c s="23" t="s">
        <v>342</v>
      </c>
      <c s="23" t="s">
        <v>608</v>
      </c>
      <c s="18" t="s">
        <v>40</v>
      </c>
      <c s="24" t="s">
        <v>609</v>
      </c>
      <c s="25" t="s">
        <v>325</v>
      </c>
      <c s="26">
        <v>50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610</v>
      </c>
    </row>
    <row r="202" spans="1:5" ht="12.75">
      <c r="A202" s="30" t="s">
        <v>45</v>
      </c>
      <c r="E202" s="31" t="s">
        <v>493</v>
      </c>
    </row>
    <row r="203" spans="1:5" ht="25.5">
      <c r="A203" t="s">
        <v>46</v>
      </c>
      <c r="E203" s="29" t="s">
        <v>611</v>
      </c>
    </row>
    <row r="204" spans="1:16" ht="12.75">
      <c r="A204" s="18" t="s">
        <v>38</v>
      </c>
      <c s="23" t="s">
        <v>348</v>
      </c>
      <c s="23" t="s">
        <v>612</v>
      </c>
      <c s="18" t="s">
        <v>40</v>
      </c>
      <c s="24" t="s">
        <v>613</v>
      </c>
      <c s="25" t="s">
        <v>325</v>
      </c>
      <c s="26">
        <v>10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25.5">
      <c r="A205" s="28" t="s">
        <v>43</v>
      </c>
      <c r="E205" s="29" t="s">
        <v>614</v>
      </c>
    </row>
    <row r="206" spans="1:5" ht="12.75">
      <c r="A206" s="30" t="s">
        <v>45</v>
      </c>
      <c r="E206" s="31" t="s">
        <v>434</v>
      </c>
    </row>
    <row r="207" spans="1:5" ht="89.25">
      <c r="A207" t="s">
        <v>46</v>
      </c>
      <c r="E207" s="29" t="s">
        <v>615</v>
      </c>
    </row>
    <row r="208" spans="1:16" ht="12.75">
      <c r="A208" s="18" t="s">
        <v>38</v>
      </c>
      <c s="23" t="s">
        <v>355</v>
      </c>
      <c s="23" t="s">
        <v>616</v>
      </c>
      <c s="18" t="s">
        <v>40</v>
      </c>
      <c s="24" t="s">
        <v>617</v>
      </c>
      <c s="25" t="s">
        <v>397</v>
      </c>
      <c s="26">
        <v>25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25.5">
      <c r="A209" s="28" t="s">
        <v>43</v>
      </c>
      <c r="E209" s="29" t="s">
        <v>618</v>
      </c>
    </row>
    <row r="210" spans="1:5" ht="12.75">
      <c r="A210" s="30" t="s">
        <v>45</v>
      </c>
      <c r="E210" s="31" t="s">
        <v>619</v>
      </c>
    </row>
    <row r="211" spans="1:5" ht="127.5">
      <c r="A211" t="s">
        <v>46</v>
      </c>
      <c r="E211" s="29" t="s">
        <v>620</v>
      </c>
    </row>
    <row r="212" spans="1:16" ht="12.75">
      <c r="A212" s="18" t="s">
        <v>38</v>
      </c>
      <c s="23" t="s">
        <v>361</v>
      </c>
      <c s="23" t="s">
        <v>621</v>
      </c>
      <c s="18" t="s">
        <v>40</v>
      </c>
      <c s="24" t="s">
        <v>622</v>
      </c>
      <c s="25" t="s">
        <v>106</v>
      </c>
      <c s="26">
        <v>54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623</v>
      </c>
    </row>
    <row r="214" spans="1:5" ht="12.75">
      <c r="A214" s="30" t="s">
        <v>45</v>
      </c>
      <c r="E214" s="31" t="s">
        <v>624</v>
      </c>
    </row>
    <row r="215" spans="1:5" ht="102">
      <c r="A215" t="s">
        <v>46</v>
      </c>
      <c r="E215" s="29" t="s">
        <v>625</v>
      </c>
    </row>
    <row r="216" spans="1:16" ht="12.75">
      <c r="A216" s="18" t="s">
        <v>38</v>
      </c>
      <c s="23" t="s">
        <v>367</v>
      </c>
      <c s="23" t="s">
        <v>626</v>
      </c>
      <c s="18" t="s">
        <v>40</v>
      </c>
      <c s="24" t="s">
        <v>627</v>
      </c>
      <c s="25" t="s">
        <v>106</v>
      </c>
      <c s="26">
        <v>17.325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628</v>
      </c>
    </row>
    <row r="218" spans="1:5" ht="12.75">
      <c r="A218" s="30" t="s">
        <v>45</v>
      </c>
      <c r="E218" s="31" t="s">
        <v>629</v>
      </c>
    </row>
    <row r="219" spans="1:5" ht="102">
      <c r="A219" t="s">
        <v>46</v>
      </c>
      <c r="E219" s="29" t="s">
        <v>625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630</v>
      </c>
      <c s="32">
        <f>0+I8+I13+I26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630</v>
      </c>
      <c s="5"/>
      <c s="14" t="s">
        <v>631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95</v>
      </c>
      <c s="18" t="s">
        <v>40</v>
      </c>
      <c s="24" t="s">
        <v>96</v>
      </c>
      <c s="25" t="s">
        <v>97</v>
      </c>
      <c s="26">
        <v>60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98</v>
      </c>
    </row>
    <row r="11" spans="1:5" ht="25.5">
      <c r="A11" s="30" t="s">
        <v>45</v>
      </c>
      <c r="E11" s="31" t="s">
        <v>632</v>
      </c>
    </row>
    <row r="12" spans="1:5" ht="25.5">
      <c r="A12" t="s">
        <v>46</v>
      </c>
      <c r="E12" s="29" t="s">
        <v>100</v>
      </c>
    </row>
    <row r="13" spans="1:18" ht="12.75" customHeight="1">
      <c r="A13" s="5" t="s">
        <v>36</v>
      </c>
      <c s="5"/>
      <c s="35" t="s">
        <v>22</v>
      </c>
      <c s="5"/>
      <c s="21" t="s">
        <v>103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633</v>
      </c>
      <c s="18" t="s">
        <v>40</v>
      </c>
      <c s="24" t="s">
        <v>634</v>
      </c>
      <c s="25" t="s">
        <v>106</v>
      </c>
      <c s="26">
        <v>30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635</v>
      </c>
    </row>
    <row r="16" spans="1:5" ht="12.75">
      <c r="A16" s="30" t="s">
        <v>45</v>
      </c>
      <c r="E16" s="31" t="s">
        <v>636</v>
      </c>
    </row>
    <row r="17" spans="1:5" ht="318.75">
      <c r="A17" t="s">
        <v>46</v>
      </c>
      <c r="E17" s="29" t="s">
        <v>637</v>
      </c>
    </row>
    <row r="18" spans="1:16" ht="12.75">
      <c r="A18" s="18" t="s">
        <v>38</v>
      </c>
      <c s="23" t="s">
        <v>15</v>
      </c>
      <c s="23" t="s">
        <v>161</v>
      </c>
      <c s="18" t="s">
        <v>40</v>
      </c>
      <c s="24" t="s">
        <v>162</v>
      </c>
      <c s="25" t="s">
        <v>106</v>
      </c>
      <c s="26">
        <v>30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638</v>
      </c>
    </row>
    <row r="21" spans="1:5" ht="191.25">
      <c r="A21" t="s">
        <v>46</v>
      </c>
      <c r="E21" s="29" t="s">
        <v>164</v>
      </c>
    </row>
    <row r="22" spans="1:16" ht="12.75">
      <c r="A22" s="18" t="s">
        <v>38</v>
      </c>
      <c s="23" t="s">
        <v>26</v>
      </c>
      <c s="23" t="s">
        <v>171</v>
      </c>
      <c s="18" t="s">
        <v>40</v>
      </c>
      <c s="24" t="s">
        <v>172</v>
      </c>
      <c s="25" t="s">
        <v>106</v>
      </c>
      <c s="26">
        <v>30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639</v>
      </c>
    </row>
    <row r="24" spans="1:5" ht="12.75">
      <c r="A24" s="30" t="s">
        <v>45</v>
      </c>
      <c r="E24" s="31" t="s">
        <v>636</v>
      </c>
    </row>
    <row r="25" spans="1:5" ht="229.5">
      <c r="A25" t="s">
        <v>46</v>
      </c>
      <c r="E25" s="29" t="s">
        <v>175</v>
      </c>
    </row>
    <row r="26" spans="1:18" ht="12.75" customHeight="1">
      <c r="A26" s="5" t="s">
        <v>36</v>
      </c>
      <c s="5"/>
      <c s="35" t="s">
        <v>124</v>
      </c>
      <c s="5"/>
      <c s="21" t="s">
        <v>329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38</v>
      </c>
      <c s="23" t="s">
        <v>28</v>
      </c>
      <c s="23" t="s">
        <v>640</v>
      </c>
      <c s="18" t="s">
        <v>40</v>
      </c>
      <c s="24" t="s">
        <v>641</v>
      </c>
      <c s="25" t="s">
        <v>325</v>
      </c>
      <c s="26">
        <v>30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642</v>
      </c>
    </row>
    <row r="29" spans="1:5" ht="12.75">
      <c r="A29" s="30" t="s">
        <v>45</v>
      </c>
      <c r="E29" s="31" t="s">
        <v>643</v>
      </c>
    </row>
    <row r="30" spans="1:5" ht="102">
      <c r="A30" t="s">
        <v>46</v>
      </c>
      <c r="E30" s="29" t="s">
        <v>644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645</v>
      </c>
      <c s="32">
        <f>0+I8+I13+I26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645</v>
      </c>
      <c s="5"/>
      <c s="14" t="s">
        <v>646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95</v>
      </c>
      <c s="18" t="s">
        <v>40</v>
      </c>
      <c s="24" t="s">
        <v>96</v>
      </c>
      <c s="25" t="s">
        <v>97</v>
      </c>
      <c s="26">
        <v>20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98</v>
      </c>
    </row>
    <row r="11" spans="1:5" ht="25.5">
      <c r="A11" s="30" t="s">
        <v>45</v>
      </c>
      <c r="E11" s="31" t="s">
        <v>647</v>
      </c>
    </row>
    <row r="12" spans="1:5" ht="25.5">
      <c r="A12" t="s">
        <v>46</v>
      </c>
      <c r="E12" s="29" t="s">
        <v>100</v>
      </c>
    </row>
    <row r="13" spans="1:18" ht="12.75" customHeight="1">
      <c r="A13" s="5" t="s">
        <v>36</v>
      </c>
      <c s="5"/>
      <c s="35" t="s">
        <v>22</v>
      </c>
      <c s="5"/>
      <c s="21" t="s">
        <v>103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633</v>
      </c>
      <c s="18" t="s">
        <v>40</v>
      </c>
      <c s="24" t="s">
        <v>634</v>
      </c>
      <c s="25" t="s">
        <v>106</v>
      </c>
      <c s="26">
        <v>10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63.75">
      <c r="A15" s="28" t="s">
        <v>43</v>
      </c>
      <c r="E15" s="29" t="s">
        <v>648</v>
      </c>
    </row>
    <row r="16" spans="1:5" ht="12.75">
      <c r="A16" s="30" t="s">
        <v>45</v>
      </c>
      <c r="E16" s="31" t="s">
        <v>649</v>
      </c>
    </row>
    <row r="17" spans="1:5" ht="318.75">
      <c r="A17" t="s">
        <v>46</v>
      </c>
      <c r="E17" s="29" t="s">
        <v>637</v>
      </c>
    </row>
    <row r="18" spans="1:16" ht="12.75">
      <c r="A18" s="18" t="s">
        <v>38</v>
      </c>
      <c s="23" t="s">
        <v>15</v>
      </c>
      <c s="23" t="s">
        <v>161</v>
      </c>
      <c s="18" t="s">
        <v>40</v>
      </c>
      <c s="24" t="s">
        <v>162</v>
      </c>
      <c s="25" t="s">
        <v>106</v>
      </c>
      <c s="26">
        <v>10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650</v>
      </c>
    </row>
    <row r="21" spans="1:5" ht="191.25">
      <c r="A21" t="s">
        <v>46</v>
      </c>
      <c r="E21" s="29" t="s">
        <v>164</v>
      </c>
    </row>
    <row r="22" spans="1:16" ht="12.75">
      <c r="A22" s="18" t="s">
        <v>38</v>
      </c>
      <c s="23" t="s">
        <v>26</v>
      </c>
      <c s="23" t="s">
        <v>171</v>
      </c>
      <c s="18" t="s">
        <v>40</v>
      </c>
      <c s="24" t="s">
        <v>172</v>
      </c>
      <c s="25" t="s">
        <v>106</v>
      </c>
      <c s="26">
        <v>10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651</v>
      </c>
    </row>
    <row r="24" spans="1:5" ht="12.75">
      <c r="A24" s="30" t="s">
        <v>45</v>
      </c>
      <c r="E24" s="31" t="s">
        <v>434</v>
      </c>
    </row>
    <row r="25" spans="1:5" ht="229.5">
      <c r="A25" t="s">
        <v>46</v>
      </c>
      <c r="E25" s="29" t="s">
        <v>175</v>
      </c>
    </row>
    <row r="26" spans="1:18" ht="12.75" customHeight="1">
      <c r="A26" s="5" t="s">
        <v>36</v>
      </c>
      <c s="5"/>
      <c s="35" t="s">
        <v>124</v>
      </c>
      <c s="5"/>
      <c s="21" t="s">
        <v>329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38</v>
      </c>
      <c s="23" t="s">
        <v>28</v>
      </c>
      <c s="23" t="s">
        <v>640</v>
      </c>
      <c s="18" t="s">
        <v>40</v>
      </c>
      <c s="24" t="s">
        <v>641</v>
      </c>
      <c s="25" t="s">
        <v>325</v>
      </c>
      <c s="26">
        <v>10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642</v>
      </c>
    </row>
    <row r="29" spans="1:5" ht="12.75">
      <c r="A29" s="30" t="s">
        <v>45</v>
      </c>
      <c r="E29" s="31" t="s">
        <v>434</v>
      </c>
    </row>
    <row r="30" spans="1:5" ht="102">
      <c r="A30" t="s">
        <v>46</v>
      </c>
      <c r="E30" s="29" t="s">
        <v>644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